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Civ" sheetId="33" r:id="rId1"/>
  </sheets>
  <externalReferences>
    <externalReference r:id="rId2"/>
  </externalReference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Civ!$A$1:$F$156</definedName>
    <definedName name="_xlnm.Print_Titles" localSheetId="0">Civ!$4:$4</definedName>
  </definedNames>
  <calcPr calcId="124519"/>
</workbook>
</file>

<file path=xl/calcChain.xml><?xml version="1.0" encoding="utf-8"?>
<calcChain xmlns="http://schemas.openxmlformats.org/spreadsheetml/2006/main">
  <c r="A1" i="33"/>
  <c r="F153"/>
  <c r="F145"/>
  <c r="F143"/>
  <c r="F139"/>
  <c r="F138"/>
  <c r="F111"/>
  <c r="F109"/>
  <c r="F106"/>
  <c r="F103"/>
  <c r="F96"/>
  <c r="F94"/>
  <c r="F91"/>
  <c r="F89"/>
  <c r="F87"/>
  <c r="F86"/>
  <c r="F85"/>
  <c r="F82"/>
  <c r="F81"/>
  <c r="F77"/>
  <c r="F74"/>
  <c r="F72"/>
  <c r="F70"/>
  <c r="F66"/>
  <c r="F59"/>
  <c r="F49"/>
  <c r="F47"/>
  <c r="F42"/>
  <c r="F7"/>
  <c r="F30"/>
  <c r="F28"/>
  <c r="F27"/>
  <c r="F24"/>
  <c r="F18"/>
  <c r="F12"/>
  <c r="C9"/>
  <c r="C15"/>
  <c r="C20"/>
  <c r="C22"/>
  <c r="C31"/>
  <c r="C34"/>
  <c r="C35"/>
  <c r="C38"/>
  <c r="C39"/>
  <c r="C44"/>
  <c r="C52"/>
  <c r="C54"/>
  <c r="C55"/>
  <c r="C56"/>
  <c r="C63"/>
  <c r="C99"/>
  <c r="C101"/>
  <c r="C112"/>
  <c r="C115"/>
  <c r="C118"/>
  <c r="C122"/>
  <c r="C125"/>
  <c r="C129"/>
  <c r="C130"/>
  <c r="C132"/>
  <c r="C135"/>
  <c r="C155"/>
  <c r="H7"/>
  <c r="H12"/>
  <c r="H18"/>
  <c r="H20"/>
  <c r="H24"/>
  <c r="H27"/>
  <c r="H28"/>
  <c r="H30"/>
  <c r="H42"/>
  <c r="H47"/>
  <c r="H49"/>
  <c r="H59"/>
  <c r="H66"/>
  <c r="H70"/>
  <c r="H72"/>
  <c r="H74"/>
  <c r="H77"/>
  <c r="H81"/>
  <c r="H82"/>
  <c r="H85"/>
  <c r="H86"/>
  <c r="H87"/>
  <c r="H89"/>
  <c r="H91"/>
  <c r="H94"/>
  <c r="H96"/>
  <c r="H103"/>
  <c r="H106"/>
  <c r="H109"/>
  <c r="H111"/>
  <c r="H125"/>
  <c r="H138"/>
  <c r="H139"/>
  <c r="H143"/>
  <c r="H145"/>
  <c r="H153"/>
  <c r="F29" l="1"/>
  <c r="F31"/>
  <c r="A9"/>
  <c r="F56" l="1"/>
  <c r="A11" l="1"/>
  <c r="A14" s="1"/>
  <c r="A17" s="1"/>
  <c r="F132"/>
  <c r="F129"/>
  <c r="E35"/>
  <c r="A22" l="1"/>
  <c r="A24" s="1"/>
  <c r="A26" s="1"/>
  <c r="F101"/>
  <c r="F112" l="1"/>
  <c r="F115"/>
  <c r="F135" l="1"/>
  <c r="F39"/>
  <c r="F35"/>
  <c r="F22" l="1"/>
  <c r="F52"/>
  <c r="F44"/>
  <c r="F34"/>
  <c r="F38"/>
  <c r="F9" l="1"/>
  <c r="F54"/>
  <c r="F15"/>
  <c r="F20" l="1"/>
  <c r="F122"/>
  <c r="A33"/>
  <c r="A37" l="1"/>
  <c r="A41" s="1"/>
  <c r="F63" l="1"/>
  <c r="F99"/>
  <c r="A44"/>
  <c r="A46" l="1"/>
  <c r="F125" l="1"/>
  <c r="F118"/>
  <c r="F156" s="1"/>
  <c r="A49"/>
  <c r="A51" l="1"/>
  <c r="A54" s="1"/>
  <c r="A56" l="1"/>
  <c r="A58" s="1"/>
  <c r="A61" s="1"/>
  <c r="A65" s="1"/>
  <c r="A68" l="1"/>
  <c r="A72" l="1"/>
  <c r="A74" l="1"/>
  <c r="A76" s="1"/>
  <c r="A79" l="1"/>
  <c r="A84" l="1"/>
  <c r="A89" l="1"/>
  <c r="A91" s="1"/>
  <c r="A93" s="1"/>
  <c r="A96" l="1"/>
  <c r="A99" l="1"/>
  <c r="A103" l="1"/>
  <c r="A105" l="1"/>
  <c r="A108" s="1"/>
  <c r="A111" l="1"/>
  <c r="A112" s="1"/>
  <c r="A114" l="1"/>
  <c r="A117" s="1"/>
  <c r="A124" l="1"/>
  <c r="A132" l="1"/>
  <c r="A134" l="1"/>
  <c r="A137" l="1"/>
  <c r="A142" l="1"/>
  <c r="A147" l="1"/>
  <c r="A155" l="1"/>
</calcChain>
</file>

<file path=xl/sharedStrings.xml><?xml version="1.0" encoding="utf-8"?>
<sst xmlns="http://schemas.openxmlformats.org/spreadsheetml/2006/main" count="181" uniqueCount="124">
  <si>
    <t>12mm cement plaster of mix:</t>
  </si>
  <si>
    <t>each</t>
  </si>
  <si>
    <t>metre</t>
  </si>
  <si>
    <t>Each</t>
  </si>
  <si>
    <t>UNIT</t>
  </si>
  <si>
    <t>DESCRIPTION OF ITEM</t>
  </si>
  <si>
    <t>Qty.</t>
  </si>
  <si>
    <t xml:space="preserve">Rate </t>
  </si>
  <si>
    <t>Amount (Rs.)</t>
  </si>
  <si>
    <t>sqm</t>
  </si>
  <si>
    <t>cum</t>
  </si>
  <si>
    <t>Cum</t>
  </si>
  <si>
    <t>All kinds of soil.</t>
  </si>
  <si>
    <t>Filling available excavated earth (excluding rock) in trenches, plinth, sides of foundations etc. in layers not exceeding 20 cm in depth :consolidating each deposited layer by ramming and watering,lead up to 50 mm and lift upto 1.5m</t>
  </si>
  <si>
    <t>Providing and laying in position cement concrete of specified grade excluding the cost of centring and shuttering - All work upto plinth level</t>
  </si>
  <si>
    <t>Sqm</t>
  </si>
  <si>
    <t xml:space="preserve">Centring and shuttering including strutting, propping etc. and  removal of form for: </t>
  </si>
  <si>
    <t>Foundations,footings,bases of columns  including beams etc. for mass concrete</t>
  </si>
  <si>
    <t>Lintels, beams, plinth beams, girders, bressumers and cantilevers</t>
  </si>
  <si>
    <t>Columns, pillars, piers, abutments, posts and struts</t>
  </si>
  <si>
    <t>Kg</t>
  </si>
  <si>
    <t>kg</t>
  </si>
  <si>
    <t>Thermo-Mechanically treated bars</t>
  </si>
  <si>
    <t>1:6 ( 1 cement : 6 fine sand)</t>
  </si>
  <si>
    <t>All works upto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</si>
  <si>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</si>
  <si>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All works above plinth level upto floor V level.</t>
  </si>
  <si>
    <t>Steel reinforcement for R.C.C. work including straightening, cutting, bending, placing in position and binding all complete upto plinth level.</t>
  </si>
  <si>
    <t>a</t>
  </si>
  <si>
    <t>b</t>
  </si>
  <si>
    <t>c</t>
  </si>
  <si>
    <t>Steel work welded in built up sections/ framed work including cutting, hoisting, fixing in position and applying a priming coat of approved steel primer using structural steel etc. as required.</t>
  </si>
  <si>
    <t>Cement mortar 1:6 (1 cement : 6 coarse sand)</t>
  </si>
  <si>
    <t>Earth work in excavation in foundation trenches or drains (not exceeding 1.5 m in width or 10 sqm on plan) including dressing of sides and ramming of bottoms, lift upto 1.5 m, including getting out the excavated soil and disposal of surplus excavated soil as directed,with in a lead of 50 m.</t>
  </si>
  <si>
    <t>a)</t>
  </si>
  <si>
    <t>Supplying and filling in plinth with river sand/quarry dust under floors including,watering consolidating and dressing complete.</t>
  </si>
  <si>
    <t>River sand</t>
  </si>
  <si>
    <t>1:4:8 (1 cement : 4 coarse sand : 8 graded stone aggregate 40 mm nominal size)</t>
  </si>
  <si>
    <t>b)</t>
  </si>
  <si>
    <t>Suspended floors, roofs, landings, balconies and access platform</t>
  </si>
  <si>
    <t>c)</t>
  </si>
  <si>
    <t>d)</t>
  </si>
  <si>
    <t>e)</t>
  </si>
  <si>
    <t>Stairs,(excluding landings) except spiral-staircasess.</t>
  </si>
  <si>
    <t>Half brick masonry with F.P.S. bricks of class designation 75 in superstructure above plinth level upto floor V level in</t>
  </si>
  <si>
    <t>Cement mortar 1 : 4 (1 cement : 4 coarse sand)</t>
  </si>
  <si>
    <t>Extra for providing and placing in position 2 Nos. 6mm dia. M.S. bars at every third course of half brick masonry.</t>
  </si>
  <si>
    <t>Providing wood work in frames of doors, windows, clerestory windows and other frames, wrought framed and fixed in position:</t>
  </si>
  <si>
    <t>Second class teak wood</t>
  </si>
  <si>
    <t>Providing and fixing aluminium tower bolts ISI marked anodised (anodic coating</t>
  </si>
  <si>
    <t>not less than grade AC 10 as per IS : 1868 ) transparent or dyed to required colour or shade with necessary screws etc. complete:</t>
  </si>
  <si>
    <t>200x10 mm</t>
  </si>
  <si>
    <t>Providing and fixing aluminium handles ISI marked anodised (anodic coating not less than grade AC 10 as per  IS : 1868) transparent or dyed to required colour or shade with necessary screws etc. complete:</t>
  </si>
  <si>
    <t>100 mm</t>
  </si>
  <si>
    <t>Providing and fixing anodised aluminium work for doors, windows ventilators and partitions with extrudede builtup standard tubular and other sections of approved make confiorming to IS 733 and IS 1285, anodised transparent or dyed to required shade according to IS:1868.(Minimum anodic coating of grade AC 15),fixed with rawl plugs and screws or with fixing clips or with expansion hold fasteners including necessary filling up of grace at junctions at top bottom and sides with required PVC/neoprene felt etc.Aluminium sections shall be smooth,rust free ,straight mitred and jointed mechanically wherever required including cleat angle,Aluminium snap beading for glazing/panelling,C.P. brass/stainless steel screws,all complete as per architectural dwawings and the directions of Engineer-in-charge.(Glazing and panelling to be paid for separately.)</t>
  </si>
  <si>
    <t xml:space="preserve">a). </t>
  </si>
  <si>
    <t>For Fixed Portion</t>
  </si>
  <si>
    <t>b).</t>
  </si>
  <si>
    <t xml:space="preserve">For shutters of doors, windows &amp; ventilators including providing and fixing  stainless steel friction hinges and making provision for fixing of fittings wherever required (fittings shall be paid for separately). </t>
  </si>
  <si>
    <t>With float glass panes of 5.50 mm thickness</t>
  </si>
  <si>
    <t xml:space="preserve">Providing and fixing factory made PVC door frame manufactured by M/s Rajshri or equivalent of size 50x47 mm with a wall thickness of 5 mm. made out of extruded 5 rigid PVC foam sheet mitred at corners and joined with 2 Nos. of 150 mm long brackets of 15x15mm M.S. square tube,the vertical door profiles to be reinforced with 19x19 mm M.S. squire tube of 19 guage,EPDM rubber gasket weather seal to be provided through out the frame. The door frame to be fixed to the wall using M.S. screws of 65/100 mm size complete as per manufactures specification and direction of Engineer-in-charge   </t>
  </si>
  <si>
    <t>Providing and fixing 30mm thick factory made PVC rigid foam panelled door shutters manufactured by M/s Rajshri or equivalent made from M.S. tube of 19 guage thickness, size 19x19 mm for styles and 15x15 mm for top and bottom rails,covered with heat moulded PVC "C" channel of 5 mm thick and 75 mm wide PVC sheets for top rail,lock rail and bottom rail on either side and 5 mm thick 20mm wide cross PVC sheet as gap insert for top rail and bottom rial,panelling of 5mm thick PVC sheet fitted in the M.S. frame welded/sealed to the styles and rails with 5x30mm PVC sheet beading on either side and joined together with solvent cement adhesive etc., complete as per manufacture specification and direction of Engineer-in-charge fixed to frames with 4 Nos.M.S. powder coated butt hinges (For W.C. and bathroom shutters).</t>
  </si>
  <si>
    <t>Providing and fixing stainless steel ( Grade 304) railing made of Hollow tubes, channels, plates etc. including welding, grinding, buffing, polishing and making curvature (wherever required) and fitting the same with necessary stainless steel nuts and bolts complete i/c fixing the railing with necessary accessories &amp; stainless steel dash fasteners , stainless steel bolts etc., of required size, on the top of the floor or the side of waist slab with suitable arrangement as per approval of Engineer-in-charge. ( for payment purpose only weight of stainless steel members shall be considered excluding fixing accessories such as nuts, bolts)</t>
  </si>
  <si>
    <t xml:space="preserve">Providing and fixing Ist quality ceramic glazed wall tiles (Light Blue) conforming to IS : 15622 (thickness to be specified by the manufacture of approved make in all colours, shades except burgundy, bottle green, black of any size as approved by Engineer-in-Charge in skirting, risers of steps and dados over 12 mm thick bed of Cement mortar 1:3 (1 Cement : 3 Coarse sand) and jointing with grey cement slurry @ 3.3 kg per sqm including pointing in white cement mixed with pigment of matching shade complete. </t>
  </si>
  <si>
    <t>Providing and fixing 18 mm thick gang saw cut mirror polished (premoulded and prepolished) machine cut for kitchen platforms, vanity counters, window sills, facias and similar loacations of required size of approved shade, colour and texture laid over 20mm thick base cement, mixed with matching pigment, epoxy touch ups, including rubbing, curing moulding and polishing to edge to give high gloss finish etc. complete at all levels.</t>
  </si>
  <si>
    <t>Granite of any colour and shade</t>
  </si>
  <si>
    <t>Providing and laying rectified Glazed Ceramic floor tiles 300 X300 mm or more(thickness to be specified by the manufacturer) of 1st quality conforming to IS : 15622 of approved make in  colours White, lvory, Grey , Fume Red Brown laid on 20 mm thick Cement Mortar 1:4 (1 Cement : 4 Coarse sand ) including grouting the joints with white cement  and matching pigments etc., complete.(SOMANY RUSTICO AZURE TILES 300 X300 MM)</t>
  </si>
  <si>
    <t>Providing and laying polished vitrified floor tiles in different sizes ( thickness to be specified by the manufacturer ) with water absorption's less than 0.08% and confirming to IS : 15622 OF approved make in all colors and shades, laid on 20 mm thick cement mortar includind grouting the joints with white cement and matching pigments etc. complete.</t>
  </si>
  <si>
    <t>size of Tiles: 600 X 600 mm</t>
  </si>
  <si>
    <t>Kota Stone slab flooring over 20mm (average)thick base laid and jointed with grey cement slurry mixed with pigment to match the shade of the slab including rubbing and polishing complete with base of cement mortar 1:4 (1 cement : 4 coarse sand ).</t>
  </si>
  <si>
    <t>15 mm cement plaster on the rough side of single or half brick wall of mix:</t>
  </si>
  <si>
    <t>1:6(1 cement : 6 fine sand)</t>
  </si>
  <si>
    <t>Distempering with oil bound washable distemper of approved brand and manufacture to give an even shade.</t>
  </si>
  <si>
    <t>New work ( two or more coats ) over and including priming coat with cement primer.</t>
  </si>
  <si>
    <t>Two or more coats on new work.</t>
  </si>
  <si>
    <t>Painting with synthetic enamel paint of approved brand and manufacture to give an even shade</t>
  </si>
  <si>
    <t>Applying priming coat with ready mixed aluminium primer of approved brand and manufacture on resinous wood and ply wood</t>
  </si>
  <si>
    <t>Finishing walls with textured exterior paint of required shade:</t>
  </si>
  <si>
    <t>New work (Two or more coats applied @ 3.28 ltr/10 sqm) over and including base coat of water proofing cement paint applied @ 2.20 kg/10 sqm.</t>
  </si>
  <si>
    <t xml:space="preserve">Providing and laying integral cement based water proofing treatment including preparation of surface as required for treatment of roofs, balconies, terraces etc. consisting of following operations.
</t>
  </si>
  <si>
    <t>1) Applying and grouting a slurry coat of neat cement using 2.75 kg/sqm of cement admixed with proprietary water proofing compound conforming to IS.2645 over the RCC slab including cleaning the surface before treatment.</t>
  </si>
  <si>
    <t xml:space="preserve">2) Laying cement concrete using broken bricks/bricks bats 25mm to 100mm size with 50% of cement mortar 1:5 (1 cement : 5 coarse sand) admixed with proprietary water proofing compound conforming to IS : 2645 over 20 mm thick layer cement mortar of mix 1:5 </t>
  </si>
  <si>
    <t>3) After two days of proper curing applying second coat of cement slurry admixed with proprietary water proofing compound conforming to IS : 2645.</t>
  </si>
  <si>
    <t>4) Finishing the surface with 20 mm thick jointless cement mortar of mix 1:4 ( 1 cement : 4 coarse sand) admixed with proprietary water proofing compound conforming to IS : 2645 and finally finishing the surface with trowel with neat cement slurry and mak</t>
  </si>
  <si>
    <t>5) The whole terrace finished shall be flooded with water for a minimum period of two weeks for curing and final test.All above operations to be done in order and as directed and specified by the Engineer-in-charge.</t>
  </si>
  <si>
    <t>with average thickness of 120 mm and minimum thickness at khurra as 65 mm. (only plan area to be measured for payment.</t>
  </si>
  <si>
    <t>Providing and laying water proofing treatment to vertical and horizontal surfaces of depressed portion of toilet and kitchen and the like consisting of: 1). First course of applying cement slurry @ 4.4 Kg. / sq. m. mixed with water proofing compound, 2). Second course of 20mm Cement plaster 1:3 mixed with WP compound, 3). IIIrd course of appling blown or residual bitumen at 1.7 Kg/Sqm, 4). IVth course of 400 micron PVC sheet</t>
  </si>
  <si>
    <t>Providing gola 75 X 75 mm in cement concrete 1:2:4 including finishing in cement mortar 1:3 as per standard design.</t>
  </si>
  <si>
    <t>in 75x75mm deep chase</t>
  </si>
  <si>
    <t>Rm</t>
  </si>
  <si>
    <t>Making khurras 45x45cm with average minimum thickness of 5 cm cement concrete 1:2:4(1cement:2coarsesand) and a coat of neat cement rounding the edges.</t>
  </si>
  <si>
    <t>Making plinth protection 50mm thick of cement concrete 1:3:6 (1cement:3course sand:6graded stone aggregate 20 mm nominal size) over 75mm bed of dry brick ballast 40mm nominal size wall rammed and consolidated and grouted with fine sand including finishing the top smooth.</t>
  </si>
  <si>
    <t>Providing and fixing tiled false ceiling of approved materials of size 595x595 mm in true horizontal level suspended on inter locking metal grid of hot dipped galvanized steel sections ( galvanized @ 120 gsm/sqm, both side inclusive) consisting of main "T" runner with suitably spaced joints to get required length and of size 24x38mm made from 0.30mm thick (minimum) sheet, spaced at 1200mm center to center and cross "T" of size 24x25mm made of 0.30mm thick (minimum) sheet, 1200mm long spaced between main "T" at 600mm center to center to form a grid of 1200x600 mm and secondary cross "T" of length 600mm and size 24x25mm made of 0.30 mm thick (minimum) sheet to be interlocked at middle of the 1200x600mm panel to form grids of 600x600mm and wall angle of size 24x24x0.3 mm and laying false ceiling tiles of approved texture in the grid including, wherever, required, cutting/making, opening for services like diffusers, grills, light fittings, fixtures, smoke detectors etc. Main "T" runners to be suspended from ceiling using GI slotted cleats of size 27 x 37 x 25 x1.6 x mm fixed to ceiling with 12.5 mm dia and 50 mm long dash fasteners, 4mm GI adjustable rods with galvanised butterfly level clips of size 85 x 30 x 0.8 mm spaced at 1200mm center to center along main T, bottom exposed width of 24 mm of all T-sections shall be pre-painted with polyester paint, all complete at all heights as per specifications drawings and as directed by Engineer-in-charge.</t>
  </si>
  <si>
    <t>12.5 mm thick fully Perforated Gypsum Board tile made from plasterboard having glass fibre conforming to IS: 2095 part I , of size 595x595 mm, having perforation of 9.7x9.7 mm at 19.4 mm c/c with center borders of 48 mm and the side borders of 30 mm, backed with non woven tissue on the back side, having an NRC (Noise Reduction Coefficient) of 0.79, with 50 mm resin bonded glass wool backing.</t>
  </si>
  <si>
    <t>Providing and fixing double glazed hermetically sealed glazing in aluminium windows, ventilators and partition etc. with 6 mm thick clear float glass both side, having 12 mm air gap, including providing EPDM gasket, perforated aluminium spacers, desiccants, sealant (Both primary and secondary sealant) etc. as per specifications, drawings and direction of Engineer-in-charge complete.</t>
  </si>
  <si>
    <t>Extra for every additional lift of 1.5 m or part thereof in excavation /banking excavated or stacked materials.</t>
  </si>
  <si>
    <t>35 mm thick shutters</t>
  </si>
  <si>
    <t>Providing and fixing panelled or panelled and glazed shutters for doors, windows and clerestory windows including ISI marked M.S. pressed butt hinges bright finished of required size with necessary screws excluding, panelling which will be paid for separately, all complete as per direction of Engineer-in-charge.</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</si>
  <si>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t>
  </si>
  <si>
    <t>300x16 mm</t>
  </si>
  <si>
    <t>Providing and fixing aluminium sliding door bolts ISI marked anodised (anodic coating not less than grade AC 10 as per IS : 1868) transparent or dyed to required colour or shade with nuts and screws etc. complete</t>
  </si>
  <si>
    <t>150x10 mm</t>
  </si>
  <si>
    <t>125 mm</t>
  </si>
  <si>
    <t>75 mm</t>
  </si>
  <si>
    <t>Providing 40x5 mm flat iron hold fast 40 cm long including fixing to frame with 10 mm diameter bolts, nuts and wooden plugs and embedding in cement concrete block 30x10x15cm 1:3:6 mix (1 cement : 3 coarse sand : 6 graded stone aggregate 20mm nominal size)</t>
  </si>
  <si>
    <t>KG</t>
  </si>
  <si>
    <t>Providing and fixing false ceiling with 12 mm thick plain/ semi perforated or with design ceiling tiles of BWP type phenol formaldehyde synthetic resin bonded pressed particle board conforming to IS:3087, finished with a coat of aluminium primer on both sides &amp; edges including two coats of synthetic enamel paint of approved quality on exposed face, fixed to a grid made out of anodised aluminium (with 15 micron anodic coating) T-sections 35 x15x1.5 mm size main runners and cross runners 23.5x19x1.5 mm fixed to main runners placed 600 mm centre to centre both ways so as to form a grid of 600 mm square. The frame work shall be suspended from ceiling by level adjusting hangers of 6 mm dia M.S rod fixed to roof slab by means of ceiling cleats and dash fastener. The suspenders shall be placed 600 x 1200 mm centre to centre including fixing to the frame with C.P brass screws and applying a priming coat of zinc chromate yellow primer (aluminium frame work shall be paid separately).</t>
  </si>
  <si>
    <t>1:2:4 (1 Cement : 4 coarse sand : 8 graded stone aggregate 40 mm nominal size).</t>
  </si>
  <si>
    <t>Applying a coat of residual petroleum bitumen of grade of VG-10 of approved quality using 1.7kg per square metre on damp proof course after cleaning the surface with brushes and finally with a piece of cloth lightly soaked in kerosene oil.</t>
  </si>
  <si>
    <t>Brick work with common burnt clay F.P.S. (non modular) bricks of class designation 7.5 in foundation and plinth in:</t>
  </si>
  <si>
    <t>Stone tile (polished) work for wall lining over 12mm thick bed of cement mortar 1:3 (1 cement : 3 coarse sand) and cement slurry @ 3.3 kg/sqm including pointing in white cement complete.</t>
  </si>
  <si>
    <t>8mm thick.</t>
  </si>
  <si>
    <t>Granite of any colour and shade.</t>
  </si>
  <si>
    <t>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t>
  </si>
  <si>
    <t xml:space="preserve"> In gratings, frames, guard bar, ladder, railings, brackets, gates and similar works. </t>
  </si>
  <si>
    <t xml:space="preserve"> 77.90 </t>
  </si>
  <si>
    <t>Providing and fixing dry cladding upto 10 metre heights with 30mm thick gang saw cut stone with (machine cut edges) of uniform colour and size upto 1mx1m, fixed to structural steel frame work and/ or with the help of cramps, pins etc. and sealing the joints with approved weather sealant as per Architectural drawing and direction of Engineer-in-charge. (The steel frame work, stainless steel cramps and pins etc. shall be paid for separately.)</t>
  </si>
  <si>
    <t>Red sand stone.</t>
  </si>
  <si>
    <t>Providing and fixing structural steel frame (for dry cladding with 30 mm thick gang saw cut with machine cut edges sand stone) on walls at all heights using M.S. square/ rectangular tube in the required pattern as per architectural drawing including cost of cutting, bending, welding etc. The frame work shall be fixed to the wall with the help of MS brackets/ lugs of angle iron/ flats etc. which shall be welded to the frame and embedded in brick wall with cement concrete block 1:2:4 (1 cement :2coarse sand :4 graded stone aggregate 20mm nominal size) of size 300x230x300mm including cost of necessary centring and shuttering and with approved expansion hold fasteners on CC/RCC surface, including drilling necessary holes. Approved cramps/ pins etc. shall be welded to the frame work to support stone cladding, the steel work will be given a priming coat of Zinc primer as approved by Engineer-in-charge and painted with two or more coats of epoxy paint (Shop drawings shall be submitted by the contractor to the Engineer-in-charge for approval before execution). The frame work shall be fixed in true horizontal &amp; vertical lines/planes. (Only structural steel frame work shall be measured for the purpose of payment, stainless steel cramps shall be paid for separately and nothing extra shall be paid.)</t>
  </si>
  <si>
    <t>Providing and fixing adjustable stainless steel cramps of approved quality and of required shape and size adjustable with stainless steel nuts, bolts and washer (total weight not less than 260 gms) for dry stone cladding fixed on frame work at suitable location including making necessary recesses in stone slab, drilling required holes etc complete as per direction of the Engineer-in-charge.</t>
  </si>
  <si>
    <t>Sl.No</t>
  </si>
  <si>
    <t>PART A - CIVIL WORK</t>
  </si>
  <si>
    <t>Brick work in superstructure above plinth level upto floor V level in cement mortar 1:6.</t>
  </si>
  <si>
    <t>TOTAL - PART A</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</si>
</sst>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000"/>
  </numFmts>
  <fonts count="13">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4"/>
      <color theme="1"/>
      <name val="Times New Roman"/>
      <family val="1"/>
    </font>
    <font>
      <sz val="14"/>
      <color theme="1"/>
      <name val="Times New Roman"/>
      <family val="1"/>
    </font>
    <font>
      <b/>
      <sz val="12"/>
      <color theme="1"/>
      <name val="Times New Roman"/>
      <family val="1"/>
    </font>
    <font>
      <sz val="12"/>
      <color theme="1"/>
      <name val="Times New Roman"/>
      <family val="1"/>
    </font>
    <font>
      <b/>
      <sz val="16"/>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2"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cellStyleXfs>
  <cellXfs count="42">
    <xf numFmtId="0" fontId="0" fillId="0" borderId="0" xfId="0"/>
    <xf numFmtId="0" fontId="9"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9" fillId="0" borderId="0" xfId="0" applyFont="1" applyFill="1" applyBorder="1" applyAlignment="1">
      <alignment horizontal="justify" vertical="justify" wrapText="1"/>
    </xf>
    <xf numFmtId="2" fontId="9" fillId="0" borderId="0" xfId="0" applyNumberFormat="1" applyFont="1" applyFill="1" applyBorder="1" applyAlignment="1">
      <alignment horizontal="left" vertical="top" wrapText="1"/>
    </xf>
    <xf numFmtId="2" fontId="9" fillId="0" borderId="0" xfId="0" applyNumberFormat="1" applyFont="1" applyFill="1" applyBorder="1" applyAlignment="1" applyProtection="1">
      <alignment horizontal="left" vertical="top" wrapText="1"/>
      <protection hidden="1"/>
    </xf>
    <xf numFmtId="43" fontId="9" fillId="0" borderId="0" xfId="0" applyNumberFormat="1" applyFont="1" applyFill="1" applyBorder="1" applyAlignment="1">
      <alignment horizontal="left" vertical="top" wrapText="1"/>
    </xf>
    <xf numFmtId="0" fontId="10" fillId="0" borderId="0" xfId="0" applyFont="1" applyFill="1" applyBorder="1" applyAlignment="1">
      <alignment horizontal="left" vertical="top" wrapText="1"/>
    </xf>
    <xf numFmtId="0" fontId="9" fillId="0" borderId="0" xfId="0" applyFont="1" applyFill="1" applyBorder="1" applyAlignment="1">
      <alignment horizontal="right" vertical="center" wrapText="1"/>
    </xf>
    <xf numFmtId="164" fontId="9" fillId="0" borderId="0" xfId="0" applyNumberFormat="1" applyFont="1" applyFill="1" applyBorder="1" applyAlignment="1">
      <alignment horizontal="right"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shrinkToFit="1"/>
    </xf>
    <xf numFmtId="0" fontId="10" fillId="0" borderId="1" xfId="0" quotePrefix="1" applyFont="1" applyFill="1" applyBorder="1" applyAlignment="1">
      <alignment horizontal="right" vertical="center" wrapText="1"/>
    </xf>
    <xf numFmtId="0" fontId="10" fillId="0" borderId="1" xfId="0" applyFont="1" applyFill="1" applyBorder="1" applyAlignment="1">
      <alignment horizontal="right" vertical="center" wrapText="1" shrinkToFit="1"/>
    </xf>
    <xf numFmtId="0" fontId="8" fillId="0" borderId="1" xfId="0" applyFont="1" applyFill="1" applyBorder="1" applyAlignment="1">
      <alignment horizontal="left" vertical="top" wrapText="1"/>
    </xf>
    <xf numFmtId="0" fontId="8" fillId="0" borderId="1" xfId="0" applyFont="1" applyFill="1" applyBorder="1" applyAlignment="1">
      <alignment horizontal="justify" vertical="justify" wrapText="1" shrinkToFit="1"/>
    </xf>
    <xf numFmtId="0" fontId="8" fillId="0" borderId="1" xfId="0" applyFont="1" applyFill="1" applyBorder="1" applyAlignment="1">
      <alignment horizontal="center" vertical="center" wrapText="1" shrinkToFit="1"/>
    </xf>
    <xf numFmtId="0" fontId="8" fillId="0" borderId="1" xfId="0" quotePrefix="1" applyFont="1" applyFill="1" applyBorder="1" applyAlignment="1">
      <alignment horizontal="right" vertical="center" wrapText="1"/>
    </xf>
    <xf numFmtId="0" fontId="8" fillId="0" borderId="1" xfId="0" applyFont="1" applyFill="1" applyBorder="1" applyAlignment="1">
      <alignment horizontal="right" vertical="center" wrapText="1" shrinkToFit="1"/>
    </xf>
    <xf numFmtId="0" fontId="9" fillId="0" borderId="1" xfId="0" quotePrefix="1" applyFont="1" applyFill="1" applyBorder="1" applyAlignment="1">
      <alignment horizontal="left" vertical="top" wrapText="1"/>
    </xf>
    <xf numFmtId="0" fontId="9" fillId="0" borderId="1" xfId="0" applyFont="1" applyFill="1" applyBorder="1" applyAlignment="1">
      <alignment horizontal="justify" vertical="justify"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right" vertical="center" wrapText="1"/>
    </xf>
    <xf numFmtId="2" fontId="9" fillId="0" borderId="1" xfId="0" applyNumberFormat="1" applyFont="1" applyFill="1" applyBorder="1" applyAlignment="1">
      <alignment horizontal="right" vertical="center" wrapText="1"/>
    </xf>
    <xf numFmtId="0" fontId="9" fillId="0" borderId="1" xfId="0" applyFont="1" applyFill="1" applyBorder="1" applyAlignment="1">
      <alignment horizontal="left" vertical="top" wrapText="1"/>
    </xf>
    <xf numFmtId="0" fontId="9" fillId="0" borderId="1" xfId="0" applyFont="1" applyFill="1" applyBorder="1" applyAlignment="1">
      <alignment horizontal="justify" vertical="justify" wrapText="1" shrinkToFit="1"/>
    </xf>
    <xf numFmtId="2" fontId="9" fillId="0" borderId="1" xfId="0" applyNumberFormat="1" applyFont="1" applyFill="1" applyBorder="1" applyAlignment="1">
      <alignment horizontal="center" vertical="center" wrapText="1"/>
    </xf>
    <xf numFmtId="0" fontId="9" fillId="0" borderId="1" xfId="31" applyFont="1" applyFill="1" applyBorder="1" applyAlignment="1" applyProtection="1">
      <alignment horizontal="justify" vertical="justify" wrapText="1"/>
      <protection locked="0"/>
    </xf>
    <xf numFmtId="49" fontId="9" fillId="0" borderId="1" xfId="0" applyNumberFormat="1" applyFont="1" applyFill="1" applyBorder="1" applyAlignment="1">
      <alignment horizontal="left" vertical="top" wrapText="1"/>
    </xf>
    <xf numFmtId="0" fontId="11" fillId="0" borderId="1" xfId="0" applyFont="1" applyFill="1" applyBorder="1" applyAlignment="1">
      <alignment horizontal="justify" vertical="justify" wrapText="1"/>
    </xf>
    <xf numFmtId="0" fontId="9" fillId="0" borderId="1" xfId="0" applyNumberFormat="1" applyFont="1" applyFill="1" applyBorder="1" applyAlignment="1">
      <alignment horizontal="justify" vertical="justify" wrapText="1"/>
    </xf>
    <xf numFmtId="49" fontId="9" fillId="0" borderId="1" xfId="0" quotePrefix="1" applyNumberFormat="1" applyFont="1" applyFill="1" applyBorder="1" applyAlignment="1">
      <alignment horizontal="left" vertical="top" wrapText="1"/>
    </xf>
    <xf numFmtId="0" fontId="9" fillId="0" borderId="1" xfId="31" applyNumberFormat="1" applyFont="1" applyFill="1" applyBorder="1" applyAlignment="1" applyProtection="1">
      <alignment horizontal="justify" vertical="justify" wrapText="1"/>
      <protection locked="0"/>
    </xf>
    <xf numFmtId="0" fontId="9" fillId="0" borderId="1" xfId="0" quotePrefix="1" applyFont="1" applyFill="1" applyBorder="1" applyAlignment="1">
      <alignment horizontal="justify" vertical="justify" wrapText="1"/>
    </xf>
    <xf numFmtId="49" fontId="9"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center" vertical="top" wrapText="1" shrinkToFit="1"/>
    </xf>
    <xf numFmtId="0" fontId="9" fillId="0" borderId="1" xfId="0" applyFont="1" applyFill="1" applyBorder="1" applyAlignment="1">
      <alignment horizontal="left" vertical="top" wrapText="1" shrinkToFit="1"/>
    </xf>
    <xf numFmtId="0" fontId="12" fillId="0" borderId="0" xfId="18" applyFont="1" applyFill="1" applyBorder="1" applyAlignment="1">
      <alignment horizontal="center" vertical="top"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Normal_02 Estimate  abstract hospital esic" xfId="31"/>
    <cellStyle name="Percent 2" xfId="32"/>
    <cellStyle name="Percent 2 2" xfId="33"/>
    <cellStyle name="Percent 2 2 2" xfId="34"/>
    <cellStyle name="Percent 3" xfId="35"/>
    <cellStyle name="Percent 4" xfId="36"/>
    <cellStyle name="Percent 4 2" xfId="37"/>
    <cellStyle name="Percent 5" xfId="38"/>
    <cellStyle name="Percent 6" xfId="39"/>
    <cellStyle name="Percent 7" xfId="40"/>
    <cellStyle name="Style 1" xfId="41"/>
    <cellStyle name="Style 1 2" xfId="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VIL%20ESTIMATE%20FOR%202%20DOCTOR'S%20DISPENSARY%20AT%20VODAVATHOOR.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
      <sheetName val="Civ"/>
      <sheetName val="PH"/>
      <sheetName val="INT"/>
      <sheetName val="site de "/>
      <sheetName val="Bo Wal"/>
      <sheetName val="Tank"/>
      <sheetName val="RWH"/>
      <sheetName val="R Wal"/>
      <sheetName val="Do Civ"/>
      <sheetName val="Do PH"/>
      <sheetName val="INT Do"/>
      <sheetName val="Do Site"/>
      <sheetName val="Do Bwa"/>
      <sheetName val="Do Tank"/>
      <sheetName val="Do RWH"/>
      <sheetName val="Do RW"/>
    </sheetNames>
    <sheetDataSet>
      <sheetData sheetId="0">
        <row r="1">
          <cell r="A1" t="str">
            <v>Proposed Construction of 2 Doctor's Dispensary at Vodavathoor, Kerala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61"/>
  <sheetViews>
    <sheetView tabSelected="1" view="pageBreakPreview" topLeftCell="A152" zoomScale="67" zoomScaleSheetLayoutView="67" workbookViewId="0">
      <selection activeCell="Q155" sqref="Q155"/>
    </sheetView>
  </sheetViews>
  <sheetFormatPr defaultRowHeight="18.75"/>
  <cols>
    <col min="1" max="1" width="6" style="1" customWidth="1"/>
    <col min="2" max="2" width="69.140625" style="3" customWidth="1"/>
    <col min="3" max="3" width="13" style="10" customWidth="1"/>
    <col min="4" max="4" width="9.42578125" style="8" customWidth="1"/>
    <col min="5" max="5" width="11.7109375" style="8" customWidth="1"/>
    <col min="6" max="6" width="19.85546875" style="8" customWidth="1"/>
    <col min="7" max="7" width="0" style="1" hidden="1" customWidth="1"/>
    <col min="8" max="8" width="9.140625" style="1" hidden="1" customWidth="1"/>
    <col min="9" max="9" width="13.28515625" style="1" bestFit="1" customWidth="1"/>
    <col min="10" max="10" width="9.140625" style="1"/>
    <col min="11" max="11" width="9.140625" style="1" customWidth="1"/>
    <col min="12" max="12" width="9.140625" style="1" hidden="1" customWidth="1"/>
    <col min="13" max="13" width="9.140625" style="1" customWidth="1"/>
    <col min="14" max="15" width="9.140625" style="1"/>
    <col min="16" max="16" width="18.140625" style="1" bestFit="1" customWidth="1"/>
    <col min="17" max="19" width="9.140625" style="1"/>
    <col min="20" max="20" width="15.7109375" style="1" bestFit="1" customWidth="1"/>
    <col min="21" max="16384" width="9.140625" style="1"/>
  </cols>
  <sheetData>
    <row r="1" spans="1:12" ht="33" customHeight="1">
      <c r="A1" s="41" t="str">
        <f>[1]Sum!A1</f>
        <v>Proposed Construction of 2 Doctor's Dispensary at Vodavathoor, Kerala</v>
      </c>
      <c r="B1" s="41"/>
      <c r="C1" s="41"/>
      <c r="D1" s="41"/>
      <c r="E1" s="41"/>
      <c r="F1" s="41"/>
      <c r="G1" s="41"/>
    </row>
    <row r="2" spans="1:12" s="2" customFormat="1" ht="26.25" customHeight="1">
      <c r="A2" s="39" t="s">
        <v>121</v>
      </c>
      <c r="B2" s="39"/>
      <c r="C2" s="39"/>
      <c r="D2" s="39"/>
      <c r="E2" s="39"/>
      <c r="F2" s="39"/>
    </row>
    <row r="3" spans="1:12">
      <c r="A3" s="40"/>
      <c r="B3" s="40"/>
      <c r="C3" s="40"/>
      <c r="D3" s="40"/>
      <c r="E3" s="40"/>
      <c r="F3" s="40"/>
    </row>
    <row r="4" spans="1:12" s="7" customFormat="1" ht="31.5">
      <c r="A4" s="11" t="s">
        <v>120</v>
      </c>
      <c r="B4" s="12" t="s">
        <v>5</v>
      </c>
      <c r="C4" s="12" t="s">
        <v>6</v>
      </c>
      <c r="D4" s="13" t="s">
        <v>4</v>
      </c>
      <c r="E4" s="14" t="s">
        <v>7</v>
      </c>
      <c r="F4" s="13" t="s">
        <v>8</v>
      </c>
    </row>
    <row r="5" spans="1:12" s="2" customFormat="1">
      <c r="A5" s="15"/>
      <c r="B5" s="16"/>
      <c r="C5" s="17"/>
      <c r="D5" s="18"/>
      <c r="E5" s="19"/>
      <c r="F5" s="18"/>
    </row>
    <row r="6" spans="1:12" ht="143.25" customHeight="1">
      <c r="A6" s="20">
        <v>1</v>
      </c>
      <c r="B6" s="21" t="s">
        <v>33</v>
      </c>
      <c r="C6" s="22"/>
      <c r="D6" s="23"/>
      <c r="E6" s="24"/>
      <c r="F6" s="24"/>
    </row>
    <row r="7" spans="1:12" ht="29.25" customHeight="1">
      <c r="A7" s="25"/>
      <c r="B7" s="26" t="s">
        <v>12</v>
      </c>
      <c r="C7" s="27">
        <v>506.62</v>
      </c>
      <c r="D7" s="38" t="s">
        <v>11</v>
      </c>
      <c r="E7" s="27">
        <v>129.35</v>
      </c>
      <c r="F7" s="27">
        <f>C7*E7</f>
        <v>65531.296999999999</v>
      </c>
      <c r="H7" s="4" t="e">
        <f>#REF!</f>
        <v>#REF!</v>
      </c>
      <c r="L7" s="27"/>
    </row>
    <row r="8" spans="1:12">
      <c r="A8" s="25"/>
      <c r="B8" s="26"/>
      <c r="C8" s="27"/>
      <c r="D8" s="38"/>
      <c r="E8" s="27"/>
      <c r="F8" s="22"/>
      <c r="H8" s="4"/>
      <c r="L8" s="27"/>
    </row>
    <row r="9" spans="1:12" ht="108" customHeight="1">
      <c r="A9" s="20">
        <f>A6+1</f>
        <v>2</v>
      </c>
      <c r="B9" s="21" t="s">
        <v>13</v>
      </c>
      <c r="C9" s="27">
        <f t="shared" ref="C9:C63" si="0">L9</f>
        <v>0</v>
      </c>
      <c r="D9" s="38" t="s">
        <v>11</v>
      </c>
      <c r="E9" s="27">
        <v>83.8</v>
      </c>
      <c r="F9" s="27">
        <f>H9*E9</f>
        <v>28462.67</v>
      </c>
      <c r="H9" s="4">
        <v>339.65</v>
      </c>
      <c r="L9" s="27"/>
    </row>
    <row r="10" spans="1:12">
      <c r="A10" s="20"/>
      <c r="B10" s="21"/>
      <c r="C10" s="27"/>
      <c r="D10" s="38"/>
      <c r="E10" s="27"/>
      <c r="F10" s="27"/>
      <c r="H10" s="4"/>
      <c r="L10" s="27"/>
    </row>
    <row r="11" spans="1:12" ht="58.5" customHeight="1">
      <c r="A11" s="20">
        <f>A9+1</f>
        <v>3</v>
      </c>
      <c r="B11" s="21" t="s">
        <v>95</v>
      </c>
      <c r="C11" s="27"/>
      <c r="D11" s="38"/>
      <c r="E11" s="27"/>
      <c r="F11" s="27"/>
      <c r="H11" s="4"/>
      <c r="L11" s="27"/>
    </row>
    <row r="12" spans="1:12" ht="35.25" customHeight="1">
      <c r="A12" s="20"/>
      <c r="B12" s="21" t="s">
        <v>12</v>
      </c>
      <c r="C12" s="27">
        <v>89.19</v>
      </c>
      <c r="D12" s="38" t="s">
        <v>11</v>
      </c>
      <c r="E12" s="27">
        <v>34.6</v>
      </c>
      <c r="F12" s="27">
        <f>C12*E12</f>
        <v>3085.9740000000002</v>
      </c>
      <c r="H12" s="4" t="e">
        <f>#REF!</f>
        <v>#REF!</v>
      </c>
      <c r="L12" s="27"/>
    </row>
    <row r="13" spans="1:12">
      <c r="A13" s="20"/>
      <c r="B13" s="21"/>
      <c r="C13" s="27"/>
      <c r="D13" s="38"/>
      <c r="E13" s="27"/>
      <c r="F13" s="27"/>
      <c r="H13" s="4"/>
      <c r="L13" s="27"/>
    </row>
    <row r="14" spans="1:12" ht="59.25" customHeight="1">
      <c r="A14" s="20">
        <f>A11+1</f>
        <v>4</v>
      </c>
      <c r="B14" s="21" t="s">
        <v>35</v>
      </c>
      <c r="C14" s="27"/>
      <c r="D14" s="38"/>
      <c r="E14" s="27"/>
      <c r="F14" s="27"/>
      <c r="H14" s="4"/>
      <c r="L14" s="27"/>
    </row>
    <row r="15" spans="1:12">
      <c r="A15" s="20"/>
      <c r="B15" s="21" t="s">
        <v>36</v>
      </c>
      <c r="C15" s="27">
        <f t="shared" si="0"/>
        <v>0</v>
      </c>
      <c r="D15" s="38" t="s">
        <v>11</v>
      </c>
      <c r="E15" s="27">
        <v>749.3</v>
      </c>
      <c r="F15" s="27">
        <f>H15*E15</f>
        <v>54151.910999999993</v>
      </c>
      <c r="H15" s="4">
        <v>72.27</v>
      </c>
      <c r="L15" s="27"/>
    </row>
    <row r="16" spans="1:12">
      <c r="A16" s="20"/>
      <c r="B16" s="21"/>
      <c r="C16" s="27"/>
      <c r="D16" s="38"/>
      <c r="E16" s="27"/>
      <c r="F16" s="27"/>
      <c r="H16" s="4"/>
      <c r="L16" s="27"/>
    </row>
    <row r="17" spans="1:12" ht="69.75" customHeight="1">
      <c r="A17" s="20">
        <f>A14+1</f>
        <v>5</v>
      </c>
      <c r="B17" s="21" t="s">
        <v>14</v>
      </c>
      <c r="C17" s="27"/>
      <c r="D17" s="38"/>
      <c r="E17" s="27"/>
      <c r="F17" s="27"/>
      <c r="H17" s="4"/>
      <c r="L17" s="27"/>
    </row>
    <row r="18" spans="1:12" ht="47.25" customHeight="1">
      <c r="A18" s="20"/>
      <c r="B18" s="28" t="s">
        <v>107</v>
      </c>
      <c r="C18" s="27">
        <v>15.76</v>
      </c>
      <c r="D18" s="38" t="s">
        <v>10</v>
      </c>
      <c r="E18" s="27">
        <v>4514.05</v>
      </c>
      <c r="F18" s="27">
        <f>C18*E18</f>
        <v>71141.428</v>
      </c>
      <c r="H18" s="4" t="e">
        <f>#REF!</f>
        <v>#REF!</v>
      </c>
      <c r="L18" s="27"/>
    </row>
    <row r="19" spans="1:12">
      <c r="A19" s="20"/>
      <c r="B19" s="28"/>
      <c r="C19" s="27"/>
      <c r="D19" s="38"/>
      <c r="E19" s="27"/>
      <c r="F19" s="27"/>
      <c r="H19" s="4"/>
      <c r="L19" s="27"/>
    </row>
    <row r="20" spans="1:12" ht="51" customHeight="1">
      <c r="A20" s="29"/>
      <c r="B20" s="25" t="s">
        <v>37</v>
      </c>
      <c r="C20" s="27">
        <f t="shared" si="0"/>
        <v>0</v>
      </c>
      <c r="D20" s="38" t="s">
        <v>10</v>
      </c>
      <c r="E20" s="27">
        <v>3593.3</v>
      </c>
      <c r="F20" s="27">
        <f>H20*E20</f>
        <v>259687.791</v>
      </c>
      <c r="H20" s="4">
        <f>H15</f>
        <v>72.27</v>
      </c>
      <c r="L20" s="27"/>
    </row>
    <row r="21" spans="1:12">
      <c r="A21" s="29"/>
      <c r="B21" s="21"/>
      <c r="C21" s="27"/>
      <c r="D21" s="38"/>
      <c r="E21" s="27"/>
      <c r="F21" s="27"/>
      <c r="H21" s="4"/>
      <c r="L21" s="27"/>
    </row>
    <row r="22" spans="1:12" ht="101.25" customHeight="1">
      <c r="A22" s="20">
        <f>A17+1</f>
        <v>6</v>
      </c>
      <c r="B22" s="21" t="s">
        <v>108</v>
      </c>
      <c r="C22" s="27">
        <f t="shared" si="0"/>
        <v>0</v>
      </c>
      <c r="D22" s="38" t="s">
        <v>9</v>
      </c>
      <c r="E22" s="27">
        <v>96.65</v>
      </c>
      <c r="F22" s="27">
        <f>H22*E22</f>
        <v>7255.5154999999995</v>
      </c>
      <c r="H22" s="4">
        <v>75.069999999999993</v>
      </c>
      <c r="L22" s="27"/>
    </row>
    <row r="23" spans="1:12">
      <c r="A23" s="20"/>
      <c r="B23" s="21"/>
      <c r="C23" s="27"/>
      <c r="D23" s="38"/>
      <c r="E23" s="27"/>
      <c r="F23" s="27"/>
      <c r="H23" s="4"/>
      <c r="L23" s="27"/>
    </row>
    <row r="24" spans="1:12" ht="119.25" customHeight="1">
      <c r="A24" s="20">
        <f>A22+1</f>
        <v>7</v>
      </c>
      <c r="B24" s="21" t="s">
        <v>91</v>
      </c>
      <c r="C24" s="27">
        <v>139.97999999999999</v>
      </c>
      <c r="D24" s="38" t="s">
        <v>15</v>
      </c>
      <c r="E24" s="27">
        <v>338.75</v>
      </c>
      <c r="F24" s="27">
        <f>C24*E24</f>
        <v>47418.224999999999</v>
      </c>
      <c r="H24" s="4" t="e">
        <f>#REF!</f>
        <v>#REF!</v>
      </c>
      <c r="L24" s="27"/>
    </row>
    <row r="25" spans="1:12">
      <c r="A25" s="20"/>
      <c r="B25" s="21"/>
      <c r="C25" s="27"/>
      <c r="D25" s="38"/>
      <c r="E25" s="27"/>
      <c r="F25" s="27"/>
      <c r="H25" s="4"/>
      <c r="L25" s="27"/>
    </row>
    <row r="26" spans="1:12" ht="46.5" customHeight="1">
      <c r="A26" s="20">
        <f>A24+1</f>
        <v>8</v>
      </c>
      <c r="B26" s="21" t="s">
        <v>16</v>
      </c>
      <c r="C26" s="27"/>
      <c r="D26" s="38"/>
      <c r="E26" s="27"/>
      <c r="F26" s="27"/>
      <c r="H26" s="5"/>
      <c r="L26" s="27"/>
    </row>
    <row r="27" spans="1:12" ht="51.75" customHeight="1">
      <c r="A27" s="25" t="s">
        <v>34</v>
      </c>
      <c r="B27" s="21" t="s">
        <v>17</v>
      </c>
      <c r="C27" s="27">
        <v>91.94</v>
      </c>
      <c r="D27" s="38" t="s">
        <v>15</v>
      </c>
      <c r="E27" s="27">
        <v>166.9</v>
      </c>
      <c r="F27" s="27">
        <f>C27*E27</f>
        <v>15344.786</v>
      </c>
      <c r="H27" s="5" t="e">
        <f>#REF!</f>
        <v>#REF!</v>
      </c>
      <c r="L27" s="27"/>
    </row>
    <row r="28" spans="1:12" ht="51.75" customHeight="1">
      <c r="A28" s="25" t="s">
        <v>38</v>
      </c>
      <c r="B28" s="21" t="s">
        <v>39</v>
      </c>
      <c r="C28" s="27">
        <v>672.16</v>
      </c>
      <c r="D28" s="38" t="s">
        <v>15</v>
      </c>
      <c r="E28" s="27">
        <v>311.2</v>
      </c>
      <c r="F28" s="27">
        <f>C28*E28</f>
        <v>209176.19199999998</v>
      </c>
      <c r="H28" s="5" t="e">
        <f>#REF!</f>
        <v>#REF!</v>
      </c>
      <c r="L28" s="27"/>
    </row>
    <row r="29" spans="1:12" ht="51.75" customHeight="1">
      <c r="A29" s="25" t="s">
        <v>40</v>
      </c>
      <c r="B29" s="21" t="s">
        <v>18</v>
      </c>
      <c r="C29" s="27">
        <v>570.67999999999995</v>
      </c>
      <c r="D29" s="38" t="s">
        <v>15</v>
      </c>
      <c r="E29" s="27">
        <v>262.25</v>
      </c>
      <c r="F29" s="27">
        <f>H29*E29</f>
        <v>149660.82999999999</v>
      </c>
      <c r="H29" s="5">
        <v>570.67999999999995</v>
      </c>
      <c r="L29" s="27"/>
    </row>
    <row r="30" spans="1:12" ht="51.75" customHeight="1">
      <c r="A30" s="25" t="s">
        <v>41</v>
      </c>
      <c r="B30" s="21" t="s">
        <v>19</v>
      </c>
      <c r="C30" s="27">
        <v>374.54</v>
      </c>
      <c r="D30" s="38" t="s">
        <v>15</v>
      </c>
      <c r="E30" s="27">
        <v>365.6</v>
      </c>
      <c r="F30" s="27">
        <f>C30*E30</f>
        <v>136931.82400000002</v>
      </c>
      <c r="H30" s="5" t="e">
        <f>#REF!</f>
        <v>#REF!</v>
      </c>
      <c r="L30" s="27"/>
    </row>
    <row r="31" spans="1:12" ht="51.75" customHeight="1">
      <c r="A31" s="25" t="s">
        <v>42</v>
      </c>
      <c r="B31" s="21" t="s">
        <v>43</v>
      </c>
      <c r="C31" s="27">
        <f t="shared" si="0"/>
        <v>0</v>
      </c>
      <c r="D31" s="38" t="s">
        <v>15</v>
      </c>
      <c r="E31" s="27">
        <v>326.3</v>
      </c>
      <c r="F31" s="27">
        <f>H31*E31</f>
        <v>5481.84</v>
      </c>
      <c r="H31" s="5">
        <v>16.8</v>
      </c>
      <c r="L31" s="27"/>
    </row>
    <row r="32" spans="1:12">
      <c r="A32" s="25"/>
      <c r="B32" s="21"/>
      <c r="C32" s="27"/>
      <c r="D32" s="38"/>
      <c r="E32" s="27"/>
      <c r="F32" s="27"/>
      <c r="H32" s="5"/>
      <c r="L32" s="27"/>
    </row>
    <row r="33" spans="1:12" ht="66" customHeight="1">
      <c r="A33" s="20">
        <f>A26+1</f>
        <v>9</v>
      </c>
      <c r="B33" s="21" t="s">
        <v>27</v>
      </c>
      <c r="C33" s="27"/>
      <c r="D33" s="38"/>
      <c r="E33" s="27"/>
      <c r="F33" s="27"/>
      <c r="H33" s="4"/>
      <c r="L33" s="27"/>
    </row>
    <row r="34" spans="1:12" ht="29.25" customHeight="1">
      <c r="A34" s="25" t="s">
        <v>34</v>
      </c>
      <c r="B34" s="21" t="s">
        <v>22</v>
      </c>
      <c r="C34" s="27">
        <f t="shared" si="0"/>
        <v>0</v>
      </c>
      <c r="D34" s="38" t="s">
        <v>20</v>
      </c>
      <c r="E34" s="27">
        <v>62.25</v>
      </c>
      <c r="F34" s="27">
        <f>H34*E34</f>
        <v>604551.45750000002</v>
      </c>
      <c r="H34" s="4">
        <v>9711.67</v>
      </c>
      <c r="L34" s="27"/>
    </row>
    <row r="35" spans="1:12" ht="29.25" customHeight="1">
      <c r="A35" s="25" t="s">
        <v>38</v>
      </c>
      <c r="B35" s="21" t="s">
        <v>22</v>
      </c>
      <c r="C35" s="27">
        <f t="shared" si="0"/>
        <v>0</v>
      </c>
      <c r="D35" s="38" t="s">
        <v>20</v>
      </c>
      <c r="E35" s="27">
        <f>E34</f>
        <v>62.25</v>
      </c>
      <c r="F35" s="27">
        <f>H35*E35</f>
        <v>1261572.1950000001</v>
      </c>
      <c r="H35" s="4">
        <v>20266.22</v>
      </c>
      <c r="L35" s="27"/>
    </row>
    <row r="36" spans="1:12">
      <c r="A36" s="29"/>
      <c r="B36" s="21"/>
      <c r="C36" s="27"/>
      <c r="D36" s="38"/>
      <c r="E36" s="27"/>
      <c r="F36" s="27"/>
      <c r="H36" s="4"/>
      <c r="L36" s="27"/>
    </row>
    <row r="37" spans="1:12" ht="262.5" customHeight="1">
      <c r="A37" s="20">
        <f>A33+1</f>
        <v>10</v>
      </c>
      <c r="B37" s="21" t="s">
        <v>25</v>
      </c>
      <c r="C37" s="27"/>
      <c r="D37" s="38"/>
      <c r="E37" s="27"/>
      <c r="F37" s="27"/>
      <c r="H37" s="4"/>
      <c r="L37" s="27"/>
    </row>
    <row r="38" spans="1:12" ht="39" customHeight="1">
      <c r="A38" s="25" t="s">
        <v>34</v>
      </c>
      <c r="B38" s="21" t="s">
        <v>24</v>
      </c>
      <c r="C38" s="27">
        <f t="shared" si="0"/>
        <v>0</v>
      </c>
      <c r="D38" s="38" t="s">
        <v>11</v>
      </c>
      <c r="E38" s="27">
        <v>5242.1499999999996</v>
      </c>
      <c r="F38" s="27">
        <f>H38*E38</f>
        <v>391641.02649999992</v>
      </c>
      <c r="H38" s="5">
        <v>74.709999999999994</v>
      </c>
      <c r="L38" s="27"/>
    </row>
    <row r="39" spans="1:12" ht="39" customHeight="1">
      <c r="A39" s="25" t="s">
        <v>38</v>
      </c>
      <c r="B39" s="21" t="s">
        <v>26</v>
      </c>
      <c r="C39" s="27">
        <f t="shared" si="0"/>
        <v>0</v>
      </c>
      <c r="D39" s="38" t="s">
        <v>11</v>
      </c>
      <c r="E39" s="27">
        <v>5781.5</v>
      </c>
      <c r="F39" s="27">
        <f>H39*E39</f>
        <v>901278.03499999992</v>
      </c>
      <c r="H39" s="5">
        <v>155.88999999999999</v>
      </c>
      <c r="L39" s="27"/>
    </row>
    <row r="40" spans="1:12">
      <c r="A40" s="29"/>
      <c r="B40" s="21"/>
      <c r="C40" s="27"/>
      <c r="D40" s="38"/>
      <c r="E40" s="27"/>
      <c r="F40" s="27"/>
      <c r="H40" s="4"/>
      <c r="L40" s="27"/>
    </row>
    <row r="41" spans="1:12" ht="64.5" customHeight="1">
      <c r="A41" s="20">
        <f>A37+1</f>
        <v>11</v>
      </c>
      <c r="B41" s="21" t="s">
        <v>109</v>
      </c>
      <c r="C41" s="27"/>
      <c r="D41" s="38"/>
      <c r="E41" s="27"/>
      <c r="F41" s="27"/>
      <c r="H41" s="4"/>
      <c r="L41" s="27"/>
    </row>
    <row r="42" spans="1:12" ht="36" customHeight="1">
      <c r="A42" s="20"/>
      <c r="B42" s="21" t="s">
        <v>32</v>
      </c>
      <c r="C42" s="27">
        <v>7.28</v>
      </c>
      <c r="D42" s="38" t="s">
        <v>11</v>
      </c>
      <c r="E42" s="27">
        <v>3316.55</v>
      </c>
      <c r="F42" s="27">
        <f>C42*E42</f>
        <v>24144.484</v>
      </c>
      <c r="H42" s="4" t="e">
        <f>#REF!</f>
        <v>#REF!</v>
      </c>
      <c r="L42" s="27"/>
    </row>
    <row r="43" spans="1:12">
      <c r="A43" s="20"/>
      <c r="B43" s="21"/>
      <c r="C43" s="27"/>
      <c r="D43" s="38"/>
      <c r="E43" s="27"/>
      <c r="F43" s="27"/>
      <c r="H43" s="4"/>
      <c r="L43" s="27"/>
    </row>
    <row r="44" spans="1:12" ht="46.5" customHeight="1">
      <c r="A44" s="20">
        <f>A41+1</f>
        <v>12</v>
      </c>
      <c r="B44" s="21" t="s">
        <v>122</v>
      </c>
      <c r="C44" s="27">
        <f t="shared" si="0"/>
        <v>0</v>
      </c>
      <c r="D44" s="38" t="s">
        <v>11</v>
      </c>
      <c r="E44" s="27">
        <v>3876.15</v>
      </c>
      <c r="F44" s="27">
        <f>H44*E44</f>
        <v>770423.57400000002</v>
      </c>
      <c r="H44" s="4">
        <v>198.76</v>
      </c>
      <c r="L44" s="27"/>
    </row>
    <row r="45" spans="1:12">
      <c r="A45" s="25"/>
      <c r="B45" s="21"/>
      <c r="C45" s="27"/>
      <c r="D45" s="38"/>
      <c r="E45" s="27"/>
      <c r="F45" s="27"/>
      <c r="H45" s="4"/>
      <c r="L45" s="27"/>
    </row>
    <row r="46" spans="1:12" ht="56.25" customHeight="1">
      <c r="A46" s="20">
        <f>A44+1</f>
        <v>13</v>
      </c>
      <c r="B46" s="25" t="s">
        <v>44</v>
      </c>
      <c r="C46" s="27"/>
      <c r="D46" s="38"/>
      <c r="E46" s="27"/>
      <c r="F46" s="27"/>
      <c r="H46" s="4"/>
      <c r="L46" s="27"/>
    </row>
    <row r="47" spans="1:12" ht="39" customHeight="1">
      <c r="A47" s="25"/>
      <c r="B47" s="21" t="s">
        <v>45</v>
      </c>
      <c r="C47" s="27">
        <v>272.10000000000002</v>
      </c>
      <c r="D47" s="38" t="s">
        <v>15</v>
      </c>
      <c r="E47" s="27">
        <v>476.85</v>
      </c>
      <c r="F47" s="27">
        <f>C47*E47</f>
        <v>129750.88500000002</v>
      </c>
      <c r="H47" s="4" t="e">
        <f>#REF!</f>
        <v>#REF!</v>
      </c>
      <c r="L47" s="27"/>
    </row>
    <row r="48" spans="1:12">
      <c r="A48" s="25"/>
      <c r="B48" s="21"/>
      <c r="C48" s="27"/>
      <c r="D48" s="38"/>
      <c r="E48" s="27"/>
      <c r="F48" s="27"/>
      <c r="H48" s="4"/>
      <c r="L48" s="27"/>
    </row>
    <row r="49" spans="1:12" ht="59.25" customHeight="1">
      <c r="A49" s="20">
        <f>A46+1</f>
        <v>14</v>
      </c>
      <c r="B49" s="21" t="s">
        <v>46</v>
      </c>
      <c r="C49" s="27">
        <v>272.10000000000002</v>
      </c>
      <c r="D49" s="38" t="s">
        <v>15</v>
      </c>
      <c r="E49" s="27">
        <v>63.3</v>
      </c>
      <c r="F49" s="27">
        <f>C49*E49</f>
        <v>17223.93</v>
      </c>
      <c r="H49" s="4" t="e">
        <f>#REF!</f>
        <v>#REF!</v>
      </c>
      <c r="L49" s="27"/>
    </row>
    <row r="50" spans="1:12">
      <c r="A50" s="20"/>
      <c r="B50" s="21"/>
      <c r="C50" s="27"/>
      <c r="D50" s="38"/>
      <c r="E50" s="27"/>
      <c r="F50" s="27"/>
      <c r="H50" s="4"/>
      <c r="L50" s="27"/>
    </row>
    <row r="51" spans="1:12" ht="219" customHeight="1">
      <c r="A51" s="20">
        <f>A49+1</f>
        <v>15</v>
      </c>
      <c r="B51" s="21" t="s">
        <v>116</v>
      </c>
      <c r="C51" s="27"/>
      <c r="D51" s="38"/>
      <c r="E51" s="27"/>
      <c r="F51" s="27"/>
      <c r="H51" s="4"/>
      <c r="L51" s="27"/>
    </row>
    <row r="52" spans="1:12" ht="40.5" customHeight="1">
      <c r="A52" s="25"/>
      <c r="B52" s="21" t="s">
        <v>117</v>
      </c>
      <c r="C52" s="27">
        <f t="shared" si="0"/>
        <v>0</v>
      </c>
      <c r="D52" s="38" t="s">
        <v>15</v>
      </c>
      <c r="E52" s="27">
        <v>1989.4</v>
      </c>
      <c r="F52" s="27">
        <f>H52*E52</f>
        <v>875753.77399999998</v>
      </c>
      <c r="H52" s="4">
        <v>440.21</v>
      </c>
      <c r="L52" s="27"/>
    </row>
    <row r="53" spans="1:12">
      <c r="A53" s="25"/>
      <c r="B53" s="21"/>
      <c r="C53" s="27"/>
      <c r="D53" s="38"/>
      <c r="E53" s="27"/>
      <c r="F53" s="27"/>
      <c r="H53" s="4"/>
      <c r="L53" s="27"/>
    </row>
    <row r="54" spans="1:12" ht="409.5" customHeight="1">
      <c r="A54" s="20">
        <f>A51+1</f>
        <v>16</v>
      </c>
      <c r="B54" s="30" t="s">
        <v>118</v>
      </c>
      <c r="C54" s="27">
        <f t="shared" si="0"/>
        <v>0</v>
      </c>
      <c r="D54" s="38" t="s">
        <v>105</v>
      </c>
      <c r="E54" s="27">
        <v>119</v>
      </c>
      <c r="F54" s="27">
        <f>H54*E54</f>
        <v>419079.92</v>
      </c>
      <c r="H54" s="4">
        <v>3521.68</v>
      </c>
      <c r="L54" s="27"/>
    </row>
    <row r="55" spans="1:12">
      <c r="A55" s="25"/>
      <c r="B55" s="21"/>
      <c r="C55" s="27">
        <f t="shared" si="0"/>
        <v>0</v>
      </c>
      <c r="D55" s="38"/>
      <c r="E55" s="27"/>
      <c r="F55" s="27"/>
      <c r="H55" s="4"/>
      <c r="L55" s="27"/>
    </row>
    <row r="56" spans="1:12" ht="162" customHeight="1">
      <c r="A56" s="20">
        <f>A54+1</f>
        <v>17</v>
      </c>
      <c r="B56" s="21" t="s">
        <v>119</v>
      </c>
      <c r="C56" s="27">
        <f t="shared" si="0"/>
        <v>0</v>
      </c>
      <c r="D56" s="38" t="s">
        <v>1</v>
      </c>
      <c r="E56" s="27">
        <v>171.2</v>
      </c>
      <c r="F56" s="27">
        <f>H56*E56</f>
        <v>225983.99999999997</v>
      </c>
      <c r="H56" s="4">
        <v>1320</v>
      </c>
      <c r="L56" s="27"/>
    </row>
    <row r="57" spans="1:12">
      <c r="A57" s="20"/>
      <c r="B57" s="21"/>
      <c r="C57" s="27"/>
      <c r="D57" s="38"/>
      <c r="E57" s="27"/>
      <c r="F57" s="27"/>
      <c r="H57" s="4"/>
      <c r="L57" s="27"/>
    </row>
    <row r="58" spans="1:12" ht="183.75" customHeight="1">
      <c r="A58" s="20">
        <f>A56+1</f>
        <v>18</v>
      </c>
      <c r="B58" s="21" t="s">
        <v>64</v>
      </c>
      <c r="C58" s="27"/>
      <c r="D58" s="38"/>
      <c r="E58" s="27"/>
      <c r="F58" s="27"/>
      <c r="H58" s="4"/>
      <c r="L58" s="27"/>
    </row>
    <row r="59" spans="1:12" ht="39" customHeight="1">
      <c r="A59" s="29"/>
      <c r="B59" s="31" t="s">
        <v>65</v>
      </c>
      <c r="C59" s="27">
        <v>13.09</v>
      </c>
      <c r="D59" s="38" t="s">
        <v>9</v>
      </c>
      <c r="E59" s="27">
        <v>3083.4</v>
      </c>
      <c r="F59" s="27">
        <f>C59*E59</f>
        <v>40361.705999999998</v>
      </c>
      <c r="H59" s="4" t="e">
        <f>#REF!</f>
        <v>#REF!</v>
      </c>
      <c r="L59" s="27"/>
    </row>
    <row r="60" spans="1:12">
      <c r="A60" s="25"/>
      <c r="B60" s="21"/>
      <c r="C60" s="27"/>
      <c r="D60" s="38"/>
      <c r="E60" s="27"/>
      <c r="F60" s="27"/>
      <c r="H60" s="4"/>
      <c r="L60" s="27"/>
    </row>
    <row r="61" spans="1:12" ht="95.25" customHeight="1">
      <c r="A61" s="20">
        <f>A58+1</f>
        <v>19</v>
      </c>
      <c r="B61" s="21" t="s">
        <v>110</v>
      </c>
      <c r="C61" s="27"/>
      <c r="D61" s="38"/>
      <c r="E61" s="27"/>
      <c r="F61" s="27"/>
      <c r="H61" s="4"/>
      <c r="L61" s="27"/>
    </row>
    <row r="62" spans="1:12" ht="37.5" customHeight="1">
      <c r="A62" s="20"/>
      <c r="B62" s="21" t="s">
        <v>111</v>
      </c>
      <c r="C62" s="27"/>
      <c r="D62" s="38"/>
      <c r="E62" s="27"/>
      <c r="F62" s="27"/>
      <c r="H62" s="4"/>
      <c r="L62" s="27"/>
    </row>
    <row r="63" spans="1:12" ht="35.25" customHeight="1">
      <c r="A63" s="20"/>
      <c r="B63" s="21" t="s">
        <v>112</v>
      </c>
      <c r="C63" s="27">
        <f t="shared" si="0"/>
        <v>0</v>
      </c>
      <c r="D63" s="38" t="s">
        <v>15</v>
      </c>
      <c r="E63" s="27">
        <v>1606.7</v>
      </c>
      <c r="F63" s="27">
        <f>H63*E63</f>
        <v>1782665.784</v>
      </c>
      <c r="H63" s="4">
        <v>1109.52</v>
      </c>
      <c r="L63" s="27"/>
    </row>
    <row r="64" spans="1:12">
      <c r="A64" s="20"/>
      <c r="B64" s="21"/>
      <c r="C64" s="27"/>
      <c r="D64" s="38"/>
      <c r="E64" s="27"/>
      <c r="F64" s="27"/>
      <c r="H64" s="4"/>
      <c r="L64" s="27"/>
    </row>
    <row r="65" spans="1:12" ht="75" customHeight="1">
      <c r="A65" s="20">
        <f>A61+1</f>
        <v>20</v>
      </c>
      <c r="B65" s="21" t="s">
        <v>47</v>
      </c>
      <c r="C65" s="27"/>
      <c r="D65" s="38"/>
      <c r="E65" s="27"/>
      <c r="F65" s="27"/>
      <c r="H65" s="4"/>
      <c r="L65" s="27"/>
    </row>
    <row r="66" spans="1:12" ht="34.5" customHeight="1">
      <c r="A66" s="25"/>
      <c r="B66" s="21" t="s">
        <v>48</v>
      </c>
      <c r="C66" s="27">
        <v>0.91</v>
      </c>
      <c r="D66" s="38" t="s">
        <v>11</v>
      </c>
      <c r="E66" s="27">
        <v>85813.3</v>
      </c>
      <c r="F66" s="27">
        <f>E66*C66</f>
        <v>78090.103000000003</v>
      </c>
      <c r="H66" s="4" t="e">
        <f>#REF!</f>
        <v>#REF!</v>
      </c>
      <c r="L66" s="27"/>
    </row>
    <row r="67" spans="1:12">
      <c r="A67" s="32"/>
      <c r="B67" s="21"/>
      <c r="C67" s="27"/>
      <c r="D67" s="38"/>
      <c r="E67" s="27"/>
      <c r="F67" s="27"/>
      <c r="H67" s="4"/>
      <c r="L67" s="27"/>
    </row>
    <row r="68" spans="1:12" ht="152.25" customHeight="1">
      <c r="A68" s="20">
        <f>A65+1</f>
        <v>21</v>
      </c>
      <c r="B68" s="21" t="s">
        <v>97</v>
      </c>
      <c r="C68" s="27"/>
      <c r="D68" s="38"/>
      <c r="E68" s="27"/>
      <c r="F68" s="27"/>
      <c r="H68" s="4"/>
      <c r="L68" s="27"/>
    </row>
    <row r="69" spans="1:12" ht="46.5" customHeight="1">
      <c r="A69" s="20"/>
      <c r="B69" s="21" t="s">
        <v>48</v>
      </c>
      <c r="C69" s="27"/>
      <c r="D69" s="38"/>
      <c r="E69" s="27"/>
      <c r="F69" s="27"/>
      <c r="H69" s="4"/>
      <c r="L69" s="27"/>
    </row>
    <row r="70" spans="1:12" ht="43.5" customHeight="1">
      <c r="A70" s="20"/>
      <c r="B70" s="21" t="s">
        <v>96</v>
      </c>
      <c r="C70" s="27">
        <v>46.31</v>
      </c>
      <c r="D70" s="38" t="s">
        <v>15</v>
      </c>
      <c r="E70" s="27">
        <v>2434.0500000000002</v>
      </c>
      <c r="F70" s="27">
        <f>C70*E70</f>
        <v>112720.85550000002</v>
      </c>
      <c r="H70" s="4" t="e">
        <f>#REF!</f>
        <v>#REF!</v>
      </c>
      <c r="L70" s="27"/>
    </row>
    <row r="71" spans="1:12">
      <c r="A71" s="32"/>
      <c r="B71" s="21"/>
      <c r="C71" s="27"/>
      <c r="D71" s="38"/>
      <c r="E71" s="27"/>
      <c r="F71" s="27"/>
      <c r="H71" s="4"/>
      <c r="L71" s="27"/>
    </row>
    <row r="72" spans="1:12" ht="218.25" customHeight="1">
      <c r="A72" s="20">
        <f>A68+1</f>
        <v>22</v>
      </c>
      <c r="B72" s="21" t="s">
        <v>60</v>
      </c>
      <c r="C72" s="27">
        <v>40.799999999999997</v>
      </c>
      <c r="D72" s="38" t="s">
        <v>2</v>
      </c>
      <c r="E72" s="27">
        <v>404.6</v>
      </c>
      <c r="F72" s="27">
        <f>C72*E72</f>
        <v>16507.68</v>
      </c>
      <c r="H72" s="4" t="e">
        <f>#REF!</f>
        <v>#REF!</v>
      </c>
      <c r="L72" s="27"/>
    </row>
    <row r="73" spans="1:12">
      <c r="A73" s="32"/>
      <c r="B73" s="21"/>
      <c r="C73" s="27"/>
      <c r="D73" s="38"/>
      <c r="E73" s="27"/>
      <c r="F73" s="27"/>
      <c r="H73" s="4"/>
      <c r="L73" s="27"/>
    </row>
    <row r="74" spans="1:12" ht="288" customHeight="1">
      <c r="A74" s="20">
        <f>A72+1</f>
        <v>23</v>
      </c>
      <c r="B74" s="21" t="s">
        <v>61</v>
      </c>
      <c r="C74" s="27">
        <v>15.12</v>
      </c>
      <c r="D74" s="38" t="s">
        <v>15</v>
      </c>
      <c r="E74" s="27">
        <v>2499.1999999999998</v>
      </c>
      <c r="F74" s="27">
        <f>C74*E74</f>
        <v>37787.903999999995</v>
      </c>
      <c r="H74" s="4" t="e">
        <f>#REF!</f>
        <v>#REF!</v>
      </c>
      <c r="L74" s="27"/>
    </row>
    <row r="75" spans="1:12">
      <c r="A75" s="32"/>
      <c r="B75" s="21"/>
      <c r="C75" s="27"/>
      <c r="D75" s="38"/>
      <c r="E75" s="27"/>
      <c r="F75" s="27"/>
      <c r="H75" s="4"/>
      <c r="L75" s="27"/>
    </row>
    <row r="76" spans="1:12" ht="81.75" customHeight="1">
      <c r="A76" s="20">
        <f>A74+1</f>
        <v>24</v>
      </c>
      <c r="B76" s="21" t="s">
        <v>100</v>
      </c>
      <c r="C76" s="27"/>
      <c r="D76" s="38"/>
      <c r="E76" s="27"/>
      <c r="F76" s="27"/>
      <c r="H76" s="4"/>
      <c r="L76" s="27"/>
    </row>
    <row r="77" spans="1:12" ht="42" customHeight="1">
      <c r="A77" s="20"/>
      <c r="B77" s="21" t="s">
        <v>99</v>
      </c>
      <c r="C77" s="27">
        <v>5</v>
      </c>
      <c r="D77" s="38" t="s">
        <v>1</v>
      </c>
      <c r="E77" s="27">
        <v>203.8</v>
      </c>
      <c r="F77" s="27">
        <f>C77*E77</f>
        <v>1019</v>
      </c>
      <c r="H77" s="4" t="e">
        <f>#REF!</f>
        <v>#REF!</v>
      </c>
      <c r="L77" s="27"/>
    </row>
    <row r="78" spans="1:12">
      <c r="A78" s="32"/>
      <c r="B78" s="21"/>
      <c r="C78" s="27"/>
      <c r="D78" s="38"/>
      <c r="E78" s="27"/>
      <c r="F78" s="27"/>
      <c r="H78" s="4"/>
      <c r="L78" s="27"/>
    </row>
    <row r="79" spans="1:12" ht="47.25" customHeight="1">
      <c r="A79" s="20">
        <f>A76+1</f>
        <v>25</v>
      </c>
      <c r="B79" s="21" t="s">
        <v>49</v>
      </c>
      <c r="C79" s="27"/>
      <c r="D79" s="38"/>
      <c r="E79" s="27"/>
      <c r="F79" s="27"/>
      <c r="H79" s="4"/>
      <c r="L79" s="27"/>
    </row>
    <row r="80" spans="1:12" ht="56.25">
      <c r="A80" s="32"/>
      <c r="B80" s="21" t="s">
        <v>50</v>
      </c>
      <c r="C80" s="27"/>
      <c r="D80" s="38"/>
      <c r="E80" s="27"/>
      <c r="F80" s="27"/>
      <c r="H80" s="4"/>
      <c r="L80" s="27"/>
    </row>
    <row r="81" spans="1:12" ht="43.5" customHeight="1">
      <c r="A81" s="32"/>
      <c r="B81" s="21" t="s">
        <v>51</v>
      </c>
      <c r="C81" s="27">
        <v>93</v>
      </c>
      <c r="D81" s="38" t="s">
        <v>3</v>
      </c>
      <c r="E81" s="27">
        <v>86.45</v>
      </c>
      <c r="F81" s="27">
        <f t="shared" ref="F81:F82" si="1">C81*E81</f>
        <v>8039.85</v>
      </c>
      <c r="H81" s="4" t="e">
        <f>#REF!</f>
        <v>#REF!</v>
      </c>
      <c r="L81" s="27"/>
    </row>
    <row r="82" spans="1:12" ht="43.5" customHeight="1">
      <c r="A82" s="32"/>
      <c r="B82" s="21" t="s">
        <v>101</v>
      </c>
      <c r="C82" s="27">
        <v>31</v>
      </c>
      <c r="D82" s="38" t="s">
        <v>3</v>
      </c>
      <c r="E82" s="27">
        <v>59</v>
      </c>
      <c r="F82" s="27">
        <f t="shared" si="1"/>
        <v>1829</v>
      </c>
      <c r="H82" s="4" t="e">
        <f>#REF!</f>
        <v>#REF!</v>
      </c>
      <c r="L82" s="27"/>
    </row>
    <row r="83" spans="1:12">
      <c r="A83" s="32"/>
      <c r="B83" s="21"/>
      <c r="C83" s="27"/>
      <c r="D83" s="38"/>
      <c r="E83" s="27"/>
      <c r="F83" s="27"/>
      <c r="H83" s="4"/>
      <c r="L83" s="27"/>
    </row>
    <row r="84" spans="1:12" ht="101.25" customHeight="1">
      <c r="A84" s="20">
        <f>A79+1</f>
        <v>26</v>
      </c>
      <c r="B84" s="21" t="s">
        <v>52</v>
      </c>
      <c r="C84" s="27"/>
      <c r="D84" s="38"/>
      <c r="E84" s="27"/>
      <c r="F84" s="27"/>
      <c r="H84" s="4"/>
      <c r="L84" s="27"/>
    </row>
    <row r="85" spans="1:12" ht="44.25" customHeight="1">
      <c r="A85" s="29" t="s">
        <v>28</v>
      </c>
      <c r="B85" s="21" t="s">
        <v>102</v>
      </c>
      <c r="C85" s="27">
        <v>42</v>
      </c>
      <c r="D85" s="38" t="s">
        <v>3</v>
      </c>
      <c r="E85" s="27">
        <v>62.5</v>
      </c>
      <c r="F85" s="27">
        <f t="shared" ref="F85:F91" si="2">C85*E85</f>
        <v>2625</v>
      </c>
      <c r="H85" s="4" t="e">
        <f>#REF!</f>
        <v>#REF!</v>
      </c>
      <c r="L85" s="27"/>
    </row>
    <row r="86" spans="1:12" ht="44.25" customHeight="1">
      <c r="A86" s="29" t="s">
        <v>29</v>
      </c>
      <c r="B86" s="21" t="s">
        <v>53</v>
      </c>
      <c r="C86" s="27">
        <v>62</v>
      </c>
      <c r="D86" s="38" t="s">
        <v>3</v>
      </c>
      <c r="E86" s="27">
        <v>49.55</v>
      </c>
      <c r="F86" s="27">
        <f t="shared" si="2"/>
        <v>3072.1</v>
      </c>
      <c r="H86" s="4" t="e">
        <f>#REF!</f>
        <v>#REF!</v>
      </c>
      <c r="L86" s="27"/>
    </row>
    <row r="87" spans="1:12" ht="44.25" customHeight="1">
      <c r="A87" s="29" t="s">
        <v>30</v>
      </c>
      <c r="B87" s="21" t="s">
        <v>103</v>
      </c>
      <c r="C87" s="27">
        <v>20</v>
      </c>
      <c r="D87" s="38" t="s">
        <v>3</v>
      </c>
      <c r="E87" s="27">
        <v>41.9</v>
      </c>
      <c r="F87" s="27">
        <f t="shared" si="2"/>
        <v>838</v>
      </c>
      <c r="H87" s="4" t="e">
        <f>#REF!</f>
        <v>#REF!</v>
      </c>
      <c r="L87" s="27"/>
    </row>
    <row r="88" spans="1:12">
      <c r="A88" s="32"/>
      <c r="B88" s="21"/>
      <c r="C88" s="27"/>
      <c r="D88" s="38"/>
      <c r="E88" s="27"/>
      <c r="F88" s="27"/>
      <c r="H88" s="4"/>
      <c r="L88" s="27"/>
    </row>
    <row r="89" spans="1:12" ht="136.5" customHeight="1">
      <c r="A89" s="20">
        <f>A84+1</f>
        <v>27</v>
      </c>
      <c r="B89" s="21" t="s">
        <v>104</v>
      </c>
      <c r="C89" s="27">
        <v>116</v>
      </c>
      <c r="D89" s="38" t="s">
        <v>3</v>
      </c>
      <c r="E89" s="27">
        <v>96.75</v>
      </c>
      <c r="F89" s="27">
        <f t="shared" si="2"/>
        <v>11223</v>
      </c>
      <c r="H89" s="4" t="e">
        <f>#REF!</f>
        <v>#REF!</v>
      </c>
      <c r="L89" s="27"/>
    </row>
    <row r="90" spans="1:12">
      <c r="A90" s="20"/>
      <c r="B90" s="21"/>
      <c r="C90" s="27"/>
      <c r="D90" s="38"/>
      <c r="E90" s="27"/>
      <c r="F90" s="27"/>
      <c r="H90" s="4"/>
      <c r="L90" s="27"/>
    </row>
    <row r="91" spans="1:12" ht="173.25" customHeight="1">
      <c r="A91" s="20">
        <f>A89+1</f>
        <v>28</v>
      </c>
      <c r="B91" s="21" t="s">
        <v>113</v>
      </c>
      <c r="C91" s="27">
        <v>38</v>
      </c>
      <c r="D91" s="38" t="s">
        <v>3</v>
      </c>
      <c r="E91" s="27">
        <v>117.45</v>
      </c>
      <c r="F91" s="27">
        <f t="shared" si="2"/>
        <v>4463.1000000000004</v>
      </c>
      <c r="H91" s="4" t="e">
        <f>#REF!</f>
        <v>#REF!</v>
      </c>
      <c r="L91" s="27"/>
    </row>
    <row r="92" spans="1:12">
      <c r="A92" s="20"/>
      <c r="B92" s="21"/>
      <c r="C92" s="27"/>
      <c r="D92" s="38"/>
      <c r="E92" s="27"/>
      <c r="F92" s="27"/>
      <c r="H92" s="4"/>
      <c r="L92" s="27"/>
    </row>
    <row r="93" spans="1:12" ht="88.5" customHeight="1">
      <c r="A93" s="20">
        <f>A91+1</f>
        <v>29</v>
      </c>
      <c r="B93" s="33" t="s">
        <v>31</v>
      </c>
      <c r="C93" s="27"/>
      <c r="D93" s="38"/>
      <c r="E93" s="27"/>
      <c r="F93" s="27"/>
      <c r="H93" s="4"/>
      <c r="L93" s="27"/>
    </row>
    <row r="94" spans="1:12" ht="48.75" customHeight="1">
      <c r="A94" s="20"/>
      <c r="B94" s="33" t="s">
        <v>114</v>
      </c>
      <c r="C94" s="27">
        <v>1231.25</v>
      </c>
      <c r="D94" s="38" t="s">
        <v>20</v>
      </c>
      <c r="E94" s="27" t="s">
        <v>115</v>
      </c>
      <c r="F94" s="27">
        <f t="shared" ref="F94:F96" si="3">C94*E94</f>
        <v>95914.375</v>
      </c>
      <c r="H94" s="4" t="e">
        <f>#REF!</f>
        <v>#REF!</v>
      </c>
      <c r="L94" s="27"/>
    </row>
    <row r="95" spans="1:12">
      <c r="A95" s="20"/>
      <c r="B95" s="33"/>
      <c r="C95" s="27"/>
      <c r="D95" s="38"/>
      <c r="E95" s="27"/>
      <c r="F95" s="27"/>
      <c r="H95" s="4"/>
      <c r="L95" s="27"/>
    </row>
    <row r="96" spans="1:12" ht="241.5" customHeight="1">
      <c r="A96" s="20">
        <f>A93+1</f>
        <v>30</v>
      </c>
      <c r="B96" s="21" t="s">
        <v>62</v>
      </c>
      <c r="C96" s="27">
        <v>122.88</v>
      </c>
      <c r="D96" s="38" t="s">
        <v>20</v>
      </c>
      <c r="E96" s="27">
        <v>558</v>
      </c>
      <c r="F96" s="27">
        <f t="shared" si="3"/>
        <v>68567.039999999994</v>
      </c>
      <c r="H96" s="4" t="e">
        <f>#REF!</f>
        <v>#REF!</v>
      </c>
      <c r="L96" s="27"/>
    </row>
    <row r="97" spans="1:12">
      <c r="A97" s="20"/>
      <c r="B97" s="21"/>
      <c r="C97" s="27"/>
      <c r="D97" s="38"/>
      <c r="E97" s="27"/>
      <c r="F97" s="27"/>
      <c r="H97" s="4"/>
      <c r="L97" s="27"/>
    </row>
    <row r="98" spans="1:12">
      <c r="A98" s="20"/>
      <c r="B98" s="21"/>
      <c r="C98" s="27"/>
      <c r="D98" s="38"/>
      <c r="E98" s="27"/>
      <c r="F98" s="27"/>
      <c r="H98" s="4"/>
      <c r="L98" s="27"/>
    </row>
    <row r="99" spans="1:12" ht="201.75" customHeight="1">
      <c r="A99" s="20">
        <f>A96+1</f>
        <v>31</v>
      </c>
      <c r="B99" s="21" t="s">
        <v>63</v>
      </c>
      <c r="C99" s="27">
        <f t="shared" ref="C99:C135" si="4">L99</f>
        <v>0</v>
      </c>
      <c r="D99" s="38" t="s">
        <v>15</v>
      </c>
      <c r="E99" s="27">
        <v>724.25</v>
      </c>
      <c r="F99" s="27">
        <f>H99*E99</f>
        <v>59439.197499999995</v>
      </c>
      <c r="H99" s="4">
        <v>82.07</v>
      </c>
      <c r="L99" s="27"/>
    </row>
    <row r="100" spans="1:12">
      <c r="A100" s="29"/>
      <c r="B100" s="21"/>
      <c r="C100" s="27"/>
      <c r="D100" s="38"/>
      <c r="E100" s="27"/>
      <c r="F100" s="27"/>
      <c r="H100" s="4"/>
      <c r="L100" s="27"/>
    </row>
    <row r="101" spans="1:12" ht="192" customHeight="1">
      <c r="A101" s="20">
        <v>32</v>
      </c>
      <c r="B101" s="31" t="s">
        <v>66</v>
      </c>
      <c r="C101" s="27">
        <f t="shared" si="4"/>
        <v>0</v>
      </c>
      <c r="D101" s="38" t="s">
        <v>9</v>
      </c>
      <c r="E101" s="27">
        <v>931.5</v>
      </c>
      <c r="F101" s="27">
        <f>H101*E101</f>
        <v>27581.715</v>
      </c>
      <c r="H101" s="4">
        <v>29.61</v>
      </c>
      <c r="L101" s="27"/>
    </row>
    <row r="102" spans="1:12">
      <c r="A102" s="25"/>
      <c r="B102" s="31"/>
      <c r="C102" s="27"/>
      <c r="D102" s="38"/>
      <c r="E102" s="27"/>
      <c r="F102" s="27"/>
      <c r="H102" s="4"/>
      <c r="L102" s="27"/>
    </row>
    <row r="103" spans="1:12" ht="103.5" customHeight="1">
      <c r="A103" s="20">
        <f>A101+1</f>
        <v>33</v>
      </c>
      <c r="B103" s="21" t="s">
        <v>69</v>
      </c>
      <c r="C103" s="27">
        <v>89.35</v>
      </c>
      <c r="D103" s="38" t="s">
        <v>15</v>
      </c>
      <c r="E103" s="27">
        <v>945.7</v>
      </c>
      <c r="F103" s="27">
        <f>C103*E103</f>
        <v>84498.294999999998</v>
      </c>
      <c r="H103" s="4" t="e">
        <f>#REF!</f>
        <v>#REF!</v>
      </c>
      <c r="L103" s="27"/>
    </row>
    <row r="104" spans="1:12">
      <c r="A104" s="25"/>
      <c r="B104" s="31"/>
      <c r="C104" s="27"/>
      <c r="D104" s="38"/>
      <c r="E104" s="27"/>
      <c r="F104" s="27"/>
      <c r="H104" s="4"/>
      <c r="L104" s="27"/>
    </row>
    <row r="105" spans="1:12" ht="156" customHeight="1">
      <c r="A105" s="20">
        <f>A103+1</f>
        <v>34</v>
      </c>
      <c r="B105" s="21" t="s">
        <v>67</v>
      </c>
      <c r="C105" s="27"/>
      <c r="D105" s="38"/>
      <c r="E105" s="27"/>
      <c r="F105" s="27"/>
      <c r="H105" s="4"/>
      <c r="L105" s="27"/>
    </row>
    <row r="106" spans="1:12" ht="48.75" customHeight="1">
      <c r="A106" s="25"/>
      <c r="B106" s="21" t="s">
        <v>68</v>
      </c>
      <c r="C106" s="27">
        <v>419.8</v>
      </c>
      <c r="D106" s="38" t="s">
        <v>15</v>
      </c>
      <c r="E106" s="27">
        <v>1337.1</v>
      </c>
      <c r="F106" s="27">
        <f>C106*E106</f>
        <v>561314.57999999996</v>
      </c>
      <c r="H106" s="4" t="e">
        <f>#REF!</f>
        <v>#REF!</v>
      </c>
      <c r="L106" s="27"/>
    </row>
    <row r="107" spans="1:12">
      <c r="A107" s="20"/>
      <c r="B107" s="21"/>
      <c r="C107" s="27"/>
      <c r="D107" s="38"/>
      <c r="E107" s="27"/>
      <c r="F107" s="27"/>
      <c r="H107" s="4"/>
      <c r="L107" s="27"/>
    </row>
    <row r="108" spans="1:12" ht="72" customHeight="1">
      <c r="A108" s="20">
        <f>A105+1</f>
        <v>35</v>
      </c>
      <c r="B108" s="21" t="s">
        <v>87</v>
      </c>
      <c r="C108" s="27"/>
      <c r="D108" s="38"/>
      <c r="E108" s="27"/>
      <c r="F108" s="27"/>
      <c r="H108" s="4"/>
      <c r="L108" s="27"/>
    </row>
    <row r="109" spans="1:12" ht="37.5" customHeight="1">
      <c r="A109" s="29"/>
      <c r="B109" s="21" t="s">
        <v>88</v>
      </c>
      <c r="C109" s="27">
        <v>139.97999999999999</v>
      </c>
      <c r="D109" s="38" t="s">
        <v>89</v>
      </c>
      <c r="E109" s="27">
        <v>109.05</v>
      </c>
      <c r="F109" s="27">
        <f>C109*E109</f>
        <v>15264.818999999998</v>
      </c>
      <c r="H109" s="4" t="e">
        <f>#REF!</f>
        <v>#REF!</v>
      </c>
      <c r="L109" s="27"/>
    </row>
    <row r="110" spans="1:12">
      <c r="A110" s="29"/>
      <c r="B110" s="21"/>
      <c r="C110" s="27"/>
      <c r="D110" s="38"/>
      <c r="E110" s="27"/>
      <c r="F110" s="27"/>
      <c r="H110" s="4"/>
      <c r="L110" s="27"/>
    </row>
    <row r="111" spans="1:12" ht="86.25" customHeight="1">
      <c r="A111" s="20">
        <f>A108+1</f>
        <v>36</v>
      </c>
      <c r="B111" s="21" t="s">
        <v>90</v>
      </c>
      <c r="C111" s="27">
        <v>12</v>
      </c>
      <c r="D111" s="38" t="s">
        <v>3</v>
      </c>
      <c r="E111" s="27">
        <v>148.75</v>
      </c>
      <c r="F111" s="27">
        <f>C111*E111</f>
        <v>1785</v>
      </c>
      <c r="H111" s="4" t="e">
        <f>#REF!</f>
        <v>#REF!</v>
      </c>
      <c r="L111" s="27"/>
    </row>
    <row r="112" spans="1:12" ht="390.75" customHeight="1">
      <c r="A112" s="20">
        <f>A111+1</f>
        <v>37</v>
      </c>
      <c r="B112" s="21" t="s">
        <v>106</v>
      </c>
      <c r="C112" s="27">
        <f t="shared" si="4"/>
        <v>0</v>
      </c>
      <c r="D112" s="38" t="s">
        <v>15</v>
      </c>
      <c r="E112" s="27">
        <v>588.70000000000005</v>
      </c>
      <c r="F112" s="27">
        <f>E112*H112</f>
        <v>177757.965</v>
      </c>
      <c r="H112" s="4">
        <v>301.95</v>
      </c>
      <c r="L112" s="27"/>
    </row>
    <row r="113" spans="1:12">
      <c r="A113" s="20"/>
      <c r="B113" s="21"/>
      <c r="C113" s="27"/>
      <c r="D113" s="38"/>
      <c r="E113" s="27"/>
      <c r="F113" s="27"/>
      <c r="H113" s="4"/>
      <c r="L113" s="27"/>
    </row>
    <row r="114" spans="1:12" ht="409.5" customHeight="1">
      <c r="A114" s="20">
        <f>A112+1</f>
        <v>38</v>
      </c>
      <c r="B114" s="30" t="s">
        <v>92</v>
      </c>
      <c r="C114" s="27"/>
      <c r="D114" s="38"/>
      <c r="E114" s="27"/>
      <c r="F114" s="27"/>
      <c r="H114" s="4"/>
      <c r="L114" s="27"/>
    </row>
    <row r="115" spans="1:12" ht="195" customHeight="1">
      <c r="A115" s="20"/>
      <c r="B115" s="21" t="s">
        <v>93</v>
      </c>
      <c r="C115" s="27">
        <f t="shared" si="4"/>
        <v>0</v>
      </c>
      <c r="D115" s="38" t="s">
        <v>15</v>
      </c>
      <c r="E115" s="27">
        <v>1048.2</v>
      </c>
      <c r="F115" s="27">
        <f>H115*E115</f>
        <v>135647.56200000001</v>
      </c>
      <c r="H115" s="4">
        <v>129.41</v>
      </c>
      <c r="L115" s="27"/>
    </row>
    <row r="116" spans="1:12">
      <c r="A116" s="25"/>
      <c r="B116" s="31"/>
      <c r="C116" s="27"/>
      <c r="D116" s="38"/>
      <c r="E116" s="27"/>
      <c r="F116" s="27"/>
      <c r="H116" s="4"/>
      <c r="L116" s="27"/>
    </row>
    <row r="117" spans="1:12" ht="39.75" customHeight="1">
      <c r="A117" s="20">
        <f>A114+1</f>
        <v>39</v>
      </c>
      <c r="B117" s="21" t="s">
        <v>0</v>
      </c>
      <c r="C117" s="27"/>
      <c r="D117" s="38"/>
      <c r="E117" s="27"/>
      <c r="F117" s="27"/>
      <c r="H117" s="4"/>
      <c r="L117" s="27"/>
    </row>
    <row r="118" spans="1:12" ht="36.75" customHeight="1">
      <c r="A118" s="29"/>
      <c r="B118" s="21" t="s">
        <v>23</v>
      </c>
      <c r="C118" s="27">
        <f t="shared" si="4"/>
        <v>0</v>
      </c>
      <c r="D118" s="38" t="s">
        <v>9</v>
      </c>
      <c r="E118" s="27">
        <v>112.5</v>
      </c>
      <c r="F118" s="27">
        <f>H118*E118</f>
        <v>123813</v>
      </c>
      <c r="H118" s="4">
        <v>1100.56</v>
      </c>
      <c r="L118" s="27"/>
    </row>
    <row r="119" spans="1:12">
      <c r="A119" s="29"/>
      <c r="B119" s="21"/>
      <c r="C119" s="27"/>
      <c r="D119" s="38"/>
      <c r="E119" s="27"/>
      <c r="F119" s="27"/>
      <c r="H119" s="4"/>
      <c r="L119" s="27"/>
    </row>
    <row r="120" spans="1:12">
      <c r="A120" s="29"/>
      <c r="B120" s="21"/>
      <c r="C120" s="27"/>
      <c r="D120" s="38"/>
      <c r="E120" s="27"/>
      <c r="F120" s="27"/>
      <c r="H120" s="4"/>
      <c r="L120" s="27"/>
    </row>
    <row r="121" spans="1:12" ht="48.75" customHeight="1">
      <c r="A121" s="20">
        <v>40</v>
      </c>
      <c r="B121" s="21" t="s">
        <v>70</v>
      </c>
      <c r="C121" s="27"/>
      <c r="D121" s="38"/>
      <c r="E121" s="27"/>
      <c r="F121" s="27"/>
      <c r="H121" s="4"/>
      <c r="L121" s="27"/>
    </row>
    <row r="122" spans="1:12" ht="37.5" customHeight="1">
      <c r="A122" s="29"/>
      <c r="B122" s="21" t="s">
        <v>71</v>
      </c>
      <c r="C122" s="27">
        <f t="shared" si="4"/>
        <v>0</v>
      </c>
      <c r="D122" s="38" t="s">
        <v>9</v>
      </c>
      <c r="E122" s="27">
        <v>130.19999999999999</v>
      </c>
      <c r="F122" s="27">
        <f>H122*E122</f>
        <v>142216.158</v>
      </c>
      <c r="H122" s="4">
        <v>1092.29</v>
      </c>
      <c r="L122" s="27"/>
    </row>
    <row r="123" spans="1:12">
      <c r="A123" s="29"/>
      <c r="B123" s="21"/>
      <c r="C123" s="27"/>
      <c r="D123" s="38"/>
      <c r="E123" s="27"/>
      <c r="F123" s="27"/>
      <c r="H123" s="4"/>
      <c r="L123" s="27"/>
    </row>
    <row r="124" spans="1:12" ht="55.5" customHeight="1">
      <c r="A124" s="20">
        <f>A121+1</f>
        <v>41</v>
      </c>
      <c r="B124" s="21" t="s">
        <v>72</v>
      </c>
      <c r="C124" s="27"/>
      <c r="D124" s="38"/>
      <c r="E124" s="27"/>
      <c r="F124" s="27"/>
      <c r="H124" s="4"/>
      <c r="L124" s="27"/>
    </row>
    <row r="125" spans="1:12" ht="49.5" customHeight="1">
      <c r="A125" s="29"/>
      <c r="B125" s="21" t="s">
        <v>73</v>
      </c>
      <c r="C125" s="27">
        <f t="shared" si="4"/>
        <v>0</v>
      </c>
      <c r="D125" s="38" t="s">
        <v>9</v>
      </c>
      <c r="E125" s="27">
        <v>66.7</v>
      </c>
      <c r="F125" s="27">
        <f>H125*E125</f>
        <v>73407.351999999999</v>
      </c>
      <c r="H125" s="4">
        <f>H118</f>
        <v>1100.56</v>
      </c>
      <c r="L125" s="27"/>
    </row>
    <row r="126" spans="1:12">
      <c r="A126" s="29"/>
      <c r="B126" s="21"/>
      <c r="C126" s="27"/>
      <c r="D126" s="38"/>
      <c r="E126" s="27"/>
      <c r="F126" s="27"/>
      <c r="H126" s="4"/>
      <c r="L126" s="27"/>
    </row>
    <row r="127" spans="1:12">
      <c r="A127" s="29"/>
      <c r="B127" s="21"/>
      <c r="C127" s="27"/>
      <c r="D127" s="38"/>
      <c r="E127" s="27"/>
      <c r="F127" s="27"/>
      <c r="H127" s="4"/>
      <c r="L127" s="27"/>
    </row>
    <row r="128" spans="1:12" ht="60" customHeight="1">
      <c r="A128" s="20">
        <v>42</v>
      </c>
      <c r="B128" s="21" t="s">
        <v>75</v>
      </c>
      <c r="C128" s="27"/>
      <c r="D128" s="38"/>
      <c r="E128" s="27"/>
      <c r="F128" s="27"/>
      <c r="H128" s="4"/>
      <c r="L128" s="27"/>
    </row>
    <row r="129" spans="1:12" ht="30.75" customHeight="1">
      <c r="A129" s="25"/>
      <c r="B129" s="21" t="s">
        <v>74</v>
      </c>
      <c r="C129" s="27">
        <f t="shared" si="4"/>
        <v>0</v>
      </c>
      <c r="D129" s="38" t="s">
        <v>9</v>
      </c>
      <c r="E129" s="27">
        <v>53.85</v>
      </c>
      <c r="F129" s="27">
        <f>H130*E129</f>
        <v>3290.2350000000001</v>
      </c>
      <c r="H129" s="4"/>
      <c r="L129" s="27"/>
    </row>
    <row r="130" spans="1:12" ht="44.25" hidden="1" customHeight="1">
      <c r="A130" s="29"/>
      <c r="B130" s="21"/>
      <c r="C130" s="27">
        <f t="shared" si="4"/>
        <v>0</v>
      </c>
      <c r="D130" s="1"/>
      <c r="E130" s="1"/>
      <c r="F130" s="1"/>
      <c r="H130" s="4">
        <v>61.1</v>
      </c>
    </row>
    <row r="131" spans="1:12">
      <c r="A131" s="29"/>
      <c r="B131" s="21"/>
      <c r="C131" s="27"/>
      <c r="D131" s="38"/>
      <c r="E131" s="27"/>
      <c r="F131" s="27"/>
      <c r="H131" s="4"/>
      <c r="L131" s="27"/>
    </row>
    <row r="132" spans="1:12" ht="68.25" customHeight="1">
      <c r="A132" s="20">
        <f>A128+1</f>
        <v>43</v>
      </c>
      <c r="B132" s="21" t="s">
        <v>76</v>
      </c>
      <c r="C132" s="27">
        <f t="shared" si="4"/>
        <v>0</v>
      </c>
      <c r="D132" s="38" t="s">
        <v>9</v>
      </c>
      <c r="E132" s="27">
        <v>24.7</v>
      </c>
      <c r="F132" s="27">
        <f>H132*E132</f>
        <v>1509.17</v>
      </c>
      <c r="H132" s="4">
        <v>61.1</v>
      </c>
      <c r="L132" s="27"/>
    </row>
    <row r="133" spans="1:12">
      <c r="A133" s="20"/>
      <c r="B133" s="21"/>
      <c r="C133" s="27"/>
      <c r="D133" s="38"/>
      <c r="E133" s="27"/>
      <c r="F133" s="27"/>
      <c r="H133" s="4"/>
      <c r="L133" s="27"/>
    </row>
    <row r="134" spans="1:12" ht="60.75" customHeight="1">
      <c r="A134" s="20">
        <f>A132+1</f>
        <v>44</v>
      </c>
      <c r="B134" s="21" t="s">
        <v>77</v>
      </c>
      <c r="C134" s="27"/>
      <c r="D134" s="38"/>
      <c r="E134" s="27"/>
      <c r="F134" s="27"/>
      <c r="H134" s="4"/>
      <c r="L134" s="27"/>
    </row>
    <row r="135" spans="1:12" ht="70.5" customHeight="1">
      <c r="A135" s="25"/>
      <c r="B135" s="21" t="s">
        <v>78</v>
      </c>
      <c r="C135" s="27">
        <f t="shared" si="4"/>
        <v>0</v>
      </c>
      <c r="D135" s="38" t="s">
        <v>9</v>
      </c>
      <c r="E135" s="27">
        <v>117.7</v>
      </c>
      <c r="F135" s="27">
        <f>H135*E135</f>
        <v>51812.716999999997</v>
      </c>
      <c r="H135" s="4">
        <v>440.21</v>
      </c>
      <c r="L135" s="27"/>
    </row>
    <row r="136" spans="1:12">
      <c r="A136" s="25"/>
      <c r="B136" s="21"/>
      <c r="C136" s="27"/>
      <c r="D136" s="38"/>
      <c r="E136" s="27"/>
      <c r="F136" s="27"/>
      <c r="H136" s="4"/>
      <c r="L136" s="27"/>
    </row>
    <row r="137" spans="1:12" ht="318" customHeight="1">
      <c r="A137" s="20">
        <f>A134+1</f>
        <v>45</v>
      </c>
      <c r="B137" s="21" t="s">
        <v>54</v>
      </c>
      <c r="C137" s="27"/>
      <c r="D137" s="38"/>
      <c r="E137" s="27"/>
      <c r="F137" s="27"/>
      <c r="H137" s="4"/>
      <c r="L137" s="27"/>
    </row>
    <row r="138" spans="1:12" ht="55.5" customHeight="1">
      <c r="A138" s="35" t="s">
        <v>55</v>
      </c>
      <c r="B138" s="22" t="s">
        <v>56</v>
      </c>
      <c r="C138" s="27">
        <v>437.6</v>
      </c>
      <c r="D138" s="38" t="s">
        <v>21</v>
      </c>
      <c r="E138" s="27">
        <v>358.45</v>
      </c>
      <c r="F138" s="27">
        <f>C138*E138</f>
        <v>156857.72</v>
      </c>
      <c r="H138" s="4" t="e">
        <f>#REF!</f>
        <v>#REF!</v>
      </c>
      <c r="L138" s="27"/>
    </row>
    <row r="139" spans="1:12" ht="96" customHeight="1">
      <c r="A139" s="29" t="s">
        <v>57</v>
      </c>
      <c r="B139" s="21" t="s">
        <v>58</v>
      </c>
      <c r="C139" s="27">
        <v>1021.07</v>
      </c>
      <c r="D139" s="38" t="s">
        <v>21</v>
      </c>
      <c r="E139" s="27">
        <v>406.5</v>
      </c>
      <c r="F139" s="27">
        <f>C139*E139</f>
        <v>415064.95500000002</v>
      </c>
      <c r="H139" s="4" t="e">
        <f>#REF!</f>
        <v>#REF!</v>
      </c>
      <c r="L139" s="27"/>
    </row>
    <row r="140" spans="1:12">
      <c r="A140" s="32"/>
      <c r="B140" s="21"/>
      <c r="C140" s="27"/>
      <c r="D140" s="38"/>
      <c r="E140" s="27"/>
      <c r="F140" s="27"/>
      <c r="H140" s="4"/>
      <c r="L140" s="27"/>
    </row>
    <row r="141" spans="1:12">
      <c r="A141" s="32"/>
      <c r="B141" s="21"/>
      <c r="C141" s="27"/>
      <c r="D141" s="38"/>
      <c r="E141" s="27"/>
      <c r="F141" s="27"/>
      <c r="H141" s="4"/>
      <c r="L141" s="27"/>
    </row>
    <row r="142" spans="1:12" ht="135.75" customHeight="1">
      <c r="A142" s="20" t="e">
        <f>#REF!+1</f>
        <v>#REF!</v>
      </c>
      <c r="B142" s="21" t="s">
        <v>98</v>
      </c>
      <c r="C142" s="27"/>
      <c r="D142" s="38"/>
      <c r="E142" s="27"/>
      <c r="F142" s="27"/>
      <c r="H142" s="4"/>
      <c r="L142" s="27"/>
    </row>
    <row r="143" spans="1:12" ht="51" customHeight="1">
      <c r="A143" s="29" t="s">
        <v>34</v>
      </c>
      <c r="B143" s="21" t="s">
        <v>59</v>
      </c>
      <c r="C143" s="27">
        <v>97.25</v>
      </c>
      <c r="D143" s="38" t="s">
        <v>9</v>
      </c>
      <c r="E143" s="27">
        <v>905.75</v>
      </c>
      <c r="F143" s="27">
        <f>C143*E143</f>
        <v>88084.1875</v>
      </c>
      <c r="H143" s="4" t="e">
        <f>#REF!</f>
        <v>#REF!</v>
      </c>
      <c r="L143" s="27"/>
    </row>
    <row r="144" spans="1:12">
      <c r="A144" s="29"/>
      <c r="B144" s="21"/>
      <c r="C144" s="27"/>
      <c r="D144" s="38"/>
      <c r="E144" s="27"/>
      <c r="F144" s="27"/>
      <c r="H144" s="4"/>
      <c r="L144" s="27"/>
    </row>
    <row r="145" spans="1:20" ht="165.75" customHeight="1">
      <c r="A145" s="20">
        <v>46</v>
      </c>
      <c r="B145" s="21" t="s">
        <v>94</v>
      </c>
      <c r="C145" s="27">
        <v>85.62</v>
      </c>
      <c r="D145" s="38" t="s">
        <v>9</v>
      </c>
      <c r="E145" s="27">
        <v>3328.4</v>
      </c>
      <c r="F145" s="27">
        <f>C145*E145</f>
        <v>284977.60800000001</v>
      </c>
      <c r="H145" s="4" t="e">
        <f>#REF!</f>
        <v>#REF!</v>
      </c>
      <c r="L145" s="27"/>
    </row>
    <row r="146" spans="1:20">
      <c r="A146" s="29"/>
      <c r="B146" s="21"/>
      <c r="C146" s="27"/>
      <c r="D146" s="38"/>
      <c r="E146" s="27"/>
      <c r="F146" s="27"/>
      <c r="H146" s="4"/>
      <c r="L146" s="27"/>
    </row>
    <row r="147" spans="1:20" ht="93.75">
      <c r="A147" s="20">
        <f>A145+1</f>
        <v>47</v>
      </c>
      <c r="B147" s="21" t="s">
        <v>79</v>
      </c>
      <c r="C147" s="27"/>
      <c r="D147" s="38"/>
      <c r="E147" s="27"/>
      <c r="F147" s="27"/>
      <c r="H147" s="4"/>
      <c r="L147" s="27"/>
    </row>
    <row r="148" spans="1:20" ht="102" customHeight="1">
      <c r="A148" s="29"/>
      <c r="B148" s="21" t="s">
        <v>80</v>
      </c>
      <c r="C148" s="27"/>
      <c r="D148" s="38"/>
      <c r="E148" s="27"/>
      <c r="F148" s="27"/>
      <c r="H148" s="4"/>
      <c r="L148" s="27"/>
    </row>
    <row r="149" spans="1:20" ht="93.75">
      <c r="A149" s="29"/>
      <c r="B149" s="21" t="s">
        <v>81</v>
      </c>
      <c r="C149" s="27"/>
      <c r="D149" s="38"/>
      <c r="E149" s="27"/>
      <c r="F149" s="27"/>
      <c r="H149" s="4"/>
      <c r="L149" s="27"/>
    </row>
    <row r="150" spans="1:20" ht="56.25">
      <c r="A150" s="29"/>
      <c r="B150" s="21" t="s">
        <v>82</v>
      </c>
      <c r="C150" s="27"/>
      <c r="D150" s="38"/>
      <c r="E150" s="27"/>
      <c r="F150" s="27"/>
      <c r="H150" s="4"/>
      <c r="L150" s="27"/>
    </row>
    <row r="151" spans="1:20" ht="93.75">
      <c r="A151" s="29"/>
      <c r="B151" s="21" t="s">
        <v>83</v>
      </c>
      <c r="C151" s="27"/>
      <c r="D151" s="38"/>
      <c r="E151" s="27"/>
      <c r="F151" s="27"/>
      <c r="H151" s="4"/>
      <c r="L151" s="27"/>
    </row>
    <row r="152" spans="1:20" ht="75">
      <c r="A152" s="29"/>
      <c r="B152" s="21" t="s">
        <v>84</v>
      </c>
      <c r="C152" s="27"/>
      <c r="D152" s="38"/>
      <c r="E152" s="27"/>
      <c r="F152" s="27"/>
      <c r="H152" s="4"/>
      <c r="L152" s="27"/>
      <c r="T152" s="6"/>
    </row>
    <row r="153" spans="1:20" ht="56.25">
      <c r="A153" s="29"/>
      <c r="B153" s="21" t="s">
        <v>85</v>
      </c>
      <c r="C153" s="27">
        <v>460.97</v>
      </c>
      <c r="D153" s="38" t="s">
        <v>15</v>
      </c>
      <c r="E153" s="27">
        <v>786.7</v>
      </c>
      <c r="F153" s="27">
        <f>C153*E153</f>
        <v>362645.09900000005</v>
      </c>
      <c r="H153" s="4" t="e">
        <f>#REF!</f>
        <v>#REF!</v>
      </c>
      <c r="L153" s="27"/>
    </row>
    <row r="154" spans="1:20">
      <c r="A154" s="29"/>
      <c r="B154" s="34"/>
      <c r="C154" s="27"/>
      <c r="D154" s="38"/>
      <c r="E154" s="27"/>
      <c r="F154" s="27"/>
      <c r="H154" s="4"/>
      <c r="L154" s="27"/>
    </row>
    <row r="155" spans="1:20" ht="176.25" customHeight="1">
      <c r="A155" s="20">
        <f>A147+1</f>
        <v>48</v>
      </c>
      <c r="B155" s="21" t="s">
        <v>86</v>
      </c>
      <c r="C155" s="27">
        <f t="shared" ref="C155" si="5">L155</f>
        <v>0</v>
      </c>
      <c r="D155" s="38" t="s">
        <v>15</v>
      </c>
      <c r="E155" s="27">
        <v>399.6</v>
      </c>
      <c r="F155" s="27"/>
      <c r="H155" s="4">
        <v>0</v>
      </c>
      <c r="L155" s="27"/>
    </row>
    <row r="156" spans="1:20" ht="50.25" customHeight="1">
      <c r="A156" s="32"/>
      <c r="B156" s="36" t="s">
        <v>123</v>
      </c>
      <c r="C156" s="22"/>
      <c r="D156" s="22"/>
      <c r="E156" s="27"/>
      <c r="F156" s="37">
        <f>SUM(F6:F155)</f>
        <v>11707425.396999996</v>
      </c>
      <c r="I156" s="6"/>
    </row>
    <row r="157" spans="1:20">
      <c r="P157" s="6"/>
    </row>
    <row r="159" spans="1:20">
      <c r="E159" s="9"/>
    </row>
    <row r="160" spans="1:20">
      <c r="E160" s="9"/>
      <c r="T160" s="6"/>
    </row>
    <row r="161" spans="5:5">
      <c r="E161" s="9"/>
    </row>
  </sheetData>
  <sheetProtection password="CA31" sheet="1" objects="1" scenarios="1" formatColumns="0" formatRows="0" selectLockedCells="1" selectUnlockedCells="1"/>
  <mergeCells count="3">
    <mergeCell ref="A2:F2"/>
    <mergeCell ref="A3:F3"/>
    <mergeCell ref="A1:G1"/>
  </mergeCells>
  <printOptions horizontalCentered="1" gridLines="1"/>
  <pageMargins left="0.433070866" right="0.261811024" top="0.94488188976377996" bottom="0.86614173228346503" header="0.43307086614173201" footer="0.59055118110236204"/>
  <pageSetup paperSize="9" scale="76" orientation="portrait" r:id="rId1"/>
  <headerFooter alignWithMargins="0">
    <oddFooter>&amp;L&amp;"-,Regular"&amp;9 2 D DISPENSARY AT VODAVATHOOR&amp;C&amp;P&amp;R&amp;"-,Regular"&amp;9ARCHITECTS STUDIO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vt:lpstr>
      <vt:lpstr>Civ!Print_Area</vt:lpstr>
      <vt:lpstr>Civ!Print_Titles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2014-01-07T07:43:43Z</cp:lastPrinted>
  <dcterms:created xsi:type="dcterms:W3CDTF">2005-03-16T04:18:19Z</dcterms:created>
  <dcterms:modified xsi:type="dcterms:W3CDTF">2014-01-08T07:35:46Z</dcterms:modified>
</cp:coreProperties>
</file>